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ABELAS OFICIAIS\SMOP\2024 - Manual de Orientação de Formação de Preços\DIVULGAÇÃO\"/>
    </mc:Choice>
  </mc:AlternateContent>
  <xr:revisionPtr revIDLastSave="0" documentId="13_ncr:1_{8C07C099-0C7F-4AAF-834C-E4FDBC9FD84D}" xr6:coauthVersionLast="47" xr6:coauthVersionMax="47" xr10:uidLastSave="{00000000-0000-0000-0000-000000000000}"/>
  <bookViews>
    <workbookView xWindow="-120" yWindow="-120" windowWidth="29040" windowHeight="15720" activeTab="3" xr2:uid="{A9AEE437-3FAB-46F0-9854-B9BB01F6E024}"/>
  </bookViews>
  <sheets>
    <sheet name="GALERIAS DE ÁGUAS PLUVIAIS" sheetId="1" r:id="rId1"/>
    <sheet name="CONTENÇÕES" sheetId="2" r:id="rId2"/>
    <sheet name="TERRAPLENAGEM" sheetId="3" r:id="rId3"/>
    <sheet name="PAVIMENTAÇÃO" sheetId="4" r:id="rId4"/>
    <sheet name="SINALIZAÇÃO" sheetId="8" r:id="rId5"/>
    <sheet name="PAISAGISMO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7" i="9" l="1"/>
  <c r="F406" i="9"/>
  <c r="F29" i="8"/>
  <c r="F595" i="9" l="1"/>
  <c r="F594" i="9"/>
  <c r="F593" i="9"/>
  <c r="F592" i="9"/>
  <c r="F591" i="9"/>
  <c r="F590" i="9"/>
  <c r="F589" i="9"/>
  <c r="F588" i="9"/>
  <c r="F587" i="9"/>
  <c r="F596" i="9" s="1"/>
  <c r="F580" i="9"/>
  <c r="F579" i="9"/>
  <c r="F578" i="9"/>
  <c r="F577" i="9"/>
  <c r="F576" i="9"/>
  <c r="F575" i="9"/>
  <c r="F574" i="9"/>
  <c r="F573" i="9"/>
  <c r="F572" i="9"/>
  <c r="F565" i="9"/>
  <c r="F564" i="9"/>
  <c r="F563" i="9"/>
  <c r="F562" i="9"/>
  <c r="F561" i="9"/>
  <c r="F560" i="9"/>
  <c r="F559" i="9"/>
  <c r="F558" i="9"/>
  <c r="F557" i="9"/>
  <c r="F550" i="9"/>
  <c r="F549" i="9"/>
  <c r="F548" i="9"/>
  <c r="F547" i="9"/>
  <c r="F546" i="9"/>
  <c r="F545" i="9"/>
  <c r="F544" i="9"/>
  <c r="F543" i="9"/>
  <c r="F542" i="9"/>
  <c r="F535" i="9"/>
  <c r="F534" i="9"/>
  <c r="F533" i="9"/>
  <c r="F532" i="9"/>
  <c r="F531" i="9"/>
  <c r="F530" i="9"/>
  <c r="F536" i="9" s="1"/>
  <c r="F523" i="9"/>
  <c r="F522" i="9"/>
  <c r="F521" i="9"/>
  <c r="F524" i="9" s="1"/>
  <c r="F514" i="9"/>
  <c r="F513" i="9"/>
  <c r="F506" i="9"/>
  <c r="F505" i="9"/>
  <c r="F504" i="9"/>
  <c r="F503" i="9"/>
  <c r="F502" i="9"/>
  <c r="F501" i="9"/>
  <c r="F500" i="9"/>
  <c r="F499" i="9"/>
  <c r="F492" i="9"/>
  <c r="F491" i="9"/>
  <c r="F490" i="9"/>
  <c r="F489" i="9"/>
  <c r="F482" i="9"/>
  <c r="F481" i="9"/>
  <c r="F480" i="9"/>
  <c r="F479" i="9"/>
  <c r="F478" i="9"/>
  <c r="F477" i="9"/>
  <c r="F470" i="9"/>
  <c r="F469" i="9"/>
  <c r="F468" i="9"/>
  <c r="F467" i="9"/>
  <c r="F466" i="9"/>
  <c r="F465" i="9"/>
  <c r="F464" i="9"/>
  <c r="F457" i="9"/>
  <c r="F456" i="9"/>
  <c r="F455" i="9"/>
  <c r="F454" i="9"/>
  <c r="F453" i="9"/>
  <c r="F452" i="9"/>
  <c r="F451" i="9"/>
  <c r="F450" i="9"/>
  <c r="F458" i="9" s="1"/>
  <c r="F443" i="9"/>
  <c r="F442" i="9"/>
  <c r="F441" i="9"/>
  <c r="F434" i="9"/>
  <c r="F433" i="9"/>
  <c r="F432" i="9"/>
  <c r="F431" i="9"/>
  <c r="F430" i="9"/>
  <c r="F429" i="9"/>
  <c r="F428" i="9"/>
  <c r="F421" i="9"/>
  <c r="F420" i="9"/>
  <c r="F419" i="9"/>
  <c r="F418" i="9"/>
  <c r="F411" i="9"/>
  <c r="F410" i="9"/>
  <c r="F409" i="9"/>
  <c r="F408" i="9"/>
  <c r="F399" i="9"/>
  <c r="F398" i="9"/>
  <c r="F397" i="9"/>
  <c r="F396" i="9"/>
  <c r="F395" i="9"/>
  <c r="F394" i="9"/>
  <c r="F393" i="9"/>
  <c r="F386" i="9"/>
  <c r="F385" i="9"/>
  <c r="F384" i="9"/>
  <c r="F383" i="9"/>
  <c r="F382" i="9"/>
  <c r="F381" i="9"/>
  <c r="F380" i="9"/>
  <c r="F373" i="9"/>
  <c r="F372" i="9"/>
  <c r="F371" i="9"/>
  <c r="F370" i="9"/>
  <c r="F369" i="9"/>
  <c r="F368" i="9"/>
  <c r="F367" i="9"/>
  <c r="F366" i="9"/>
  <c r="F359" i="9"/>
  <c r="F360" i="9" s="1"/>
  <c r="F352" i="9"/>
  <c r="F353" i="9" s="1"/>
  <c r="F345" i="9"/>
  <c r="F346" i="9" s="1"/>
  <c r="F338" i="9"/>
  <c r="F339" i="9" s="1"/>
  <c r="F331" i="9"/>
  <c r="F332" i="9" s="1"/>
  <c r="F324" i="9"/>
  <c r="F325" i="9" s="1"/>
  <c r="F317" i="9"/>
  <c r="F318" i="9" s="1"/>
  <c r="F310" i="9"/>
  <c r="F311" i="9" s="1"/>
  <c r="F303" i="9"/>
  <c r="F304" i="9" s="1"/>
  <c r="F296" i="9"/>
  <c r="F297" i="9" s="1"/>
  <c r="F289" i="9"/>
  <c r="F290" i="9" s="1"/>
  <c r="F282" i="9"/>
  <c r="F281" i="9"/>
  <c r="F280" i="9"/>
  <c r="F273" i="9"/>
  <c r="F272" i="9"/>
  <c r="F271" i="9"/>
  <c r="F264" i="9"/>
  <c r="F263" i="9"/>
  <c r="F262" i="9"/>
  <c r="F261" i="9"/>
  <c r="F265" i="9" s="1"/>
  <c r="F254" i="9"/>
  <c r="F253" i="9"/>
  <c r="F252" i="9"/>
  <c r="F251" i="9"/>
  <c r="F244" i="9"/>
  <c r="F243" i="9"/>
  <c r="F242" i="9"/>
  <c r="F241" i="9"/>
  <c r="F234" i="9"/>
  <c r="F235" i="9" s="1"/>
  <c r="F227" i="9"/>
  <c r="F226" i="9"/>
  <c r="F228" i="9" s="1"/>
  <c r="F219" i="9"/>
  <c r="F218" i="9"/>
  <c r="F220" i="9" s="1"/>
  <c r="F211" i="9"/>
  <c r="F210" i="9"/>
  <c r="F212" i="9" s="1"/>
  <c r="F203" i="9"/>
  <c r="F202" i="9"/>
  <c r="F204" i="9" s="1"/>
  <c r="F195" i="9"/>
  <c r="F194" i="9"/>
  <c r="F187" i="9"/>
  <c r="F186" i="9"/>
  <c r="F188" i="9" s="1"/>
  <c r="F179" i="9"/>
  <c r="F178" i="9"/>
  <c r="F180" i="9" s="1"/>
  <c r="F171" i="9"/>
  <c r="F170" i="9"/>
  <c r="F172" i="9" s="1"/>
  <c r="F163" i="9"/>
  <c r="F162" i="9"/>
  <c r="F164" i="9" s="1"/>
  <c r="F155" i="9"/>
  <c r="F154" i="9"/>
  <c r="F153" i="9"/>
  <c r="F152" i="9"/>
  <c r="F145" i="9"/>
  <c r="F144" i="9"/>
  <c r="F137" i="9"/>
  <c r="F136" i="9"/>
  <c r="F138" i="9" s="1"/>
  <c r="F129" i="9"/>
  <c r="F128" i="9"/>
  <c r="F127" i="9"/>
  <c r="F126" i="9"/>
  <c r="F125" i="9"/>
  <c r="F118" i="9"/>
  <c r="F117" i="9"/>
  <c r="F116" i="9"/>
  <c r="F115" i="9"/>
  <c r="F114" i="9"/>
  <c r="F107" i="9"/>
  <c r="F106" i="9"/>
  <c r="F105" i="9"/>
  <c r="F104" i="9"/>
  <c r="F103" i="9"/>
  <c r="F96" i="9"/>
  <c r="F95" i="9"/>
  <c r="F94" i="9"/>
  <c r="F93" i="9"/>
  <c r="F92" i="9"/>
  <c r="F85" i="9"/>
  <c r="F84" i="9"/>
  <c r="F83" i="9"/>
  <c r="F82" i="9"/>
  <c r="F75" i="9"/>
  <c r="F74" i="9"/>
  <c r="F73" i="9"/>
  <c r="F72" i="9"/>
  <c r="F71" i="9"/>
  <c r="F70" i="9"/>
  <c r="F63" i="9"/>
  <c r="F62" i="9"/>
  <c r="F61" i="9"/>
  <c r="F60" i="9"/>
  <c r="F59" i="9"/>
  <c r="F52" i="9"/>
  <c r="F51" i="9"/>
  <c r="F50" i="9"/>
  <c r="F49" i="9"/>
  <c r="F48" i="9"/>
  <c r="F53" i="9" s="1"/>
  <c r="F41" i="9"/>
  <c r="F40" i="9"/>
  <c r="F39" i="9"/>
  <c r="F38" i="9"/>
  <c r="F37" i="9"/>
  <c r="F30" i="9"/>
  <c r="F29" i="9"/>
  <c r="F28" i="9"/>
  <c r="F27" i="9"/>
  <c r="F26" i="9"/>
  <c r="F31" i="9" s="1"/>
  <c r="F19" i="9"/>
  <c r="F20" i="9" s="1"/>
  <c r="F12" i="9"/>
  <c r="F13" i="9" s="1"/>
  <c r="F515" i="9" l="1"/>
  <c r="F422" i="9"/>
  <c r="F245" i="9"/>
  <c r="F387" i="9"/>
  <c r="F435" i="9"/>
  <c r="F76" i="9"/>
  <c r="F156" i="9"/>
  <c r="F283" i="9"/>
  <c r="F412" i="9"/>
  <c r="F255" i="9"/>
  <c r="F274" i="9"/>
  <c r="F400" i="9"/>
  <c r="F130" i="9"/>
  <c r="F374" i="9"/>
  <c r="F507" i="9"/>
  <c r="F119" i="9"/>
  <c r="F64" i="9"/>
  <c r="F146" i="9"/>
  <c r="F444" i="9"/>
  <c r="F471" i="9"/>
  <c r="F581" i="9"/>
  <c r="F566" i="9"/>
  <c r="F551" i="9"/>
  <c r="F108" i="9"/>
  <c r="F86" i="9"/>
  <c r="F483" i="9"/>
  <c r="F97" i="9"/>
  <c r="F42" i="9"/>
  <c r="F196" i="9"/>
  <c r="F493" i="9"/>
  <c r="F895" i="8"/>
  <c r="F894" i="8"/>
  <c r="F896" i="8" s="1"/>
  <c r="F887" i="8"/>
  <c r="F886" i="8"/>
  <c r="F888" i="8" s="1"/>
  <c r="F879" i="8"/>
  <c r="F878" i="8"/>
  <c r="F877" i="8"/>
  <c r="F876" i="8"/>
  <c r="F875" i="8"/>
  <c r="F880" i="8" s="1"/>
  <c r="F874" i="8"/>
  <c r="F873" i="8"/>
  <c r="F866" i="8"/>
  <c r="F865" i="8"/>
  <c r="F864" i="8"/>
  <c r="F867" i="8" s="1"/>
  <c r="F857" i="8"/>
  <c r="F856" i="8"/>
  <c r="F855" i="8"/>
  <c r="F854" i="8"/>
  <c r="F853" i="8"/>
  <c r="F858" i="8" s="1"/>
  <c r="F852" i="8"/>
  <c r="F851" i="8"/>
  <c r="F844" i="8"/>
  <c r="F843" i="8"/>
  <c r="F842" i="8"/>
  <c r="F845" i="8" s="1"/>
  <c r="F835" i="8"/>
  <c r="F834" i="8"/>
  <c r="F833" i="8"/>
  <c r="F836" i="8" s="1"/>
  <c r="F826" i="8"/>
  <c r="F827" i="8" s="1"/>
  <c r="F825" i="8"/>
  <c r="F824" i="8"/>
  <c r="F823" i="8"/>
  <c r="F822" i="8"/>
  <c r="F815" i="8"/>
  <c r="F814" i="8"/>
  <c r="F813" i="8"/>
  <c r="F812" i="8"/>
  <c r="F811" i="8"/>
  <c r="F816" i="8" s="1"/>
  <c r="F804" i="8"/>
  <c r="F805" i="8" s="1"/>
  <c r="F803" i="8"/>
  <c r="F802" i="8"/>
  <c r="F801" i="8"/>
  <c r="F800" i="8"/>
  <c r="F793" i="8"/>
  <c r="F792" i="8"/>
  <c r="F791" i="8"/>
  <c r="F790" i="8"/>
  <c r="F794" i="8" s="1"/>
  <c r="F783" i="8"/>
  <c r="F782" i="8"/>
  <c r="F784" i="8" s="1"/>
  <c r="F781" i="8"/>
  <c r="F780" i="8"/>
  <c r="F773" i="8"/>
  <c r="F772" i="8"/>
  <c r="F771" i="8"/>
  <c r="F770" i="8"/>
  <c r="F769" i="8"/>
  <c r="F768" i="8"/>
  <c r="F767" i="8"/>
  <c r="F766" i="8"/>
  <c r="F765" i="8"/>
  <c r="F774" i="8" s="1"/>
  <c r="F758" i="8"/>
  <c r="F757" i="8"/>
  <c r="F756" i="8"/>
  <c r="F755" i="8"/>
  <c r="F754" i="8"/>
  <c r="F753" i="8"/>
  <c r="F752" i="8"/>
  <c r="F751" i="8"/>
  <c r="F750" i="8"/>
  <c r="F749" i="8"/>
  <c r="F748" i="8"/>
  <c r="F759" i="8" s="1"/>
  <c r="F741" i="8"/>
  <c r="F740" i="8"/>
  <c r="F739" i="8"/>
  <c r="F738" i="8"/>
  <c r="F737" i="8"/>
  <c r="F736" i="8"/>
  <c r="F735" i="8"/>
  <c r="F734" i="8"/>
  <c r="F733" i="8"/>
  <c r="F732" i="8"/>
  <c r="F731" i="8"/>
  <c r="F742" i="8" s="1"/>
  <c r="F724" i="8"/>
  <c r="F723" i="8"/>
  <c r="F722" i="8"/>
  <c r="F721" i="8"/>
  <c r="F720" i="8"/>
  <c r="F719" i="8"/>
  <c r="F725" i="8" s="1"/>
  <c r="F712" i="8"/>
  <c r="F711" i="8"/>
  <c r="F710" i="8"/>
  <c r="F709" i="8"/>
  <c r="F713" i="8" s="1"/>
  <c r="F708" i="8"/>
  <c r="F707" i="8"/>
  <c r="F700" i="8"/>
  <c r="F699" i="8"/>
  <c r="F698" i="8"/>
  <c r="F697" i="8"/>
  <c r="F696" i="8"/>
  <c r="F695" i="8"/>
  <c r="F694" i="8"/>
  <c r="F693" i="8"/>
  <c r="F701" i="8" s="1"/>
  <c r="F687" i="8"/>
  <c r="F686" i="8"/>
  <c r="F685" i="8"/>
  <c r="F684" i="8"/>
  <c r="F683" i="8"/>
  <c r="F682" i="8"/>
  <c r="F681" i="8"/>
  <c r="F680" i="8"/>
  <c r="F679" i="8"/>
  <c r="F672" i="8"/>
  <c r="F671" i="8"/>
  <c r="F670" i="8"/>
  <c r="F673" i="8" s="1"/>
  <c r="F669" i="8"/>
  <c r="F668" i="8"/>
  <c r="F667" i="8"/>
  <c r="F666" i="8"/>
  <c r="F665" i="8"/>
  <c r="F658" i="8"/>
  <c r="F657" i="8"/>
  <c r="F656" i="8"/>
  <c r="F655" i="8"/>
  <c r="F654" i="8"/>
  <c r="F653" i="8"/>
  <c r="F659" i="8" s="1"/>
  <c r="F652" i="8"/>
  <c r="F651" i="8"/>
  <c r="F650" i="8"/>
  <c r="F643" i="8"/>
  <c r="F642" i="8"/>
  <c r="F641" i="8"/>
  <c r="F640" i="8"/>
  <c r="F639" i="8"/>
  <c r="F638" i="8"/>
  <c r="F637" i="8"/>
  <c r="F636" i="8"/>
  <c r="F644" i="8" s="1"/>
  <c r="F629" i="8"/>
  <c r="F628" i="8"/>
  <c r="F627" i="8"/>
  <c r="F626" i="8"/>
  <c r="F625" i="8"/>
  <c r="F624" i="8"/>
  <c r="F623" i="8"/>
  <c r="F622" i="8"/>
  <c r="F630" i="8" s="1"/>
  <c r="F615" i="8"/>
  <c r="F614" i="8"/>
  <c r="F616" i="8" s="1"/>
  <c r="F613" i="8"/>
  <c r="F612" i="8"/>
  <c r="F611" i="8"/>
  <c r="F610" i="8"/>
  <c r="F609" i="8"/>
  <c r="F608" i="8"/>
  <c r="F601" i="8"/>
  <c r="F600" i="8"/>
  <c r="F599" i="8"/>
  <c r="F598" i="8"/>
  <c r="F597" i="8"/>
  <c r="F602" i="8" s="1"/>
  <c r="F596" i="8"/>
  <c r="F595" i="8"/>
  <c r="F594" i="8"/>
  <c r="F587" i="8"/>
  <c r="F586" i="8"/>
  <c r="F585" i="8"/>
  <c r="F584" i="8"/>
  <c r="F583" i="8"/>
  <c r="F588" i="8" s="1"/>
  <c r="F576" i="8"/>
  <c r="F575" i="8"/>
  <c r="F577" i="8" s="1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69" i="8" s="1"/>
  <c r="F549" i="8"/>
  <c r="F548" i="8"/>
  <c r="F547" i="8"/>
  <c r="F546" i="8"/>
  <c r="F545" i="8"/>
  <c r="F544" i="8"/>
  <c r="F550" i="8" s="1"/>
  <c r="F537" i="8"/>
  <c r="F536" i="8"/>
  <c r="F538" i="8" s="1"/>
  <c r="F535" i="8"/>
  <c r="F534" i="8"/>
  <c r="F533" i="8"/>
  <c r="F532" i="8"/>
  <c r="F531" i="8"/>
  <c r="F530" i="8"/>
  <c r="F529" i="8"/>
  <c r="F528" i="8"/>
  <c r="F527" i="8"/>
  <c r="F520" i="8"/>
  <c r="F519" i="8"/>
  <c r="F521" i="8" s="1"/>
  <c r="F518" i="8"/>
  <c r="F517" i="8"/>
  <c r="F516" i="8"/>
  <c r="F515" i="8"/>
  <c r="F514" i="8"/>
  <c r="F507" i="8"/>
  <c r="F506" i="8"/>
  <c r="F505" i="8"/>
  <c r="D504" i="8"/>
  <c r="F504" i="8" s="1"/>
  <c r="F503" i="8"/>
  <c r="D503" i="8"/>
  <c r="D502" i="8"/>
  <c r="F502" i="8" s="1"/>
  <c r="D501" i="8"/>
  <c r="F501" i="8" s="1"/>
  <c r="F508" i="8" s="1"/>
  <c r="F494" i="8"/>
  <c r="F493" i="8"/>
  <c r="F492" i="8"/>
  <c r="F491" i="8"/>
  <c r="F490" i="8"/>
  <c r="F489" i="8"/>
  <c r="F495" i="8" s="1"/>
  <c r="F488" i="8"/>
  <c r="F481" i="8"/>
  <c r="F480" i="8"/>
  <c r="F479" i="8"/>
  <c r="F478" i="8"/>
  <c r="F477" i="8"/>
  <c r="F476" i="8"/>
  <c r="F475" i="8"/>
  <c r="F482" i="8" s="1"/>
  <c r="F468" i="8"/>
  <c r="F467" i="8"/>
  <c r="F469" i="8" s="1"/>
  <c r="F466" i="8"/>
  <c r="F465" i="8"/>
  <c r="F464" i="8"/>
  <c r="F463" i="8"/>
  <c r="F462" i="8"/>
  <c r="F455" i="8"/>
  <c r="F454" i="8"/>
  <c r="F453" i="8"/>
  <c r="F452" i="8"/>
  <c r="F451" i="8"/>
  <c r="F450" i="8"/>
  <c r="F456" i="8" s="1"/>
  <c r="F449" i="8"/>
  <c r="F442" i="8"/>
  <c r="F441" i="8"/>
  <c r="F440" i="8"/>
  <c r="F439" i="8"/>
  <c r="F438" i="8"/>
  <c r="F437" i="8"/>
  <c r="D436" i="8"/>
  <c r="F436" i="8" s="1"/>
  <c r="D435" i="8"/>
  <c r="F435" i="8" s="1"/>
  <c r="D434" i="8"/>
  <c r="F434" i="8" s="1"/>
  <c r="D433" i="8"/>
  <c r="F433" i="8" s="1"/>
  <c r="D432" i="8"/>
  <c r="F432" i="8" s="1"/>
  <c r="F443" i="8" s="1"/>
  <c r="F425" i="8"/>
  <c r="F424" i="8"/>
  <c r="F423" i="8"/>
  <c r="F422" i="8"/>
  <c r="F421" i="8"/>
  <c r="F426" i="8" s="1"/>
  <c r="F420" i="8"/>
  <c r="F419" i="8"/>
  <c r="F418" i="8"/>
  <c r="F417" i="8"/>
  <c r="F416" i="8"/>
  <c r="F415" i="8"/>
  <c r="F408" i="8"/>
  <c r="F407" i="8"/>
  <c r="F406" i="8"/>
  <c r="F405" i="8"/>
  <c r="F404" i="8"/>
  <c r="F409" i="8" s="1"/>
  <c r="F403" i="8"/>
  <c r="F402" i="8"/>
  <c r="F401" i="8"/>
  <c r="F400" i="8"/>
  <c r="F399" i="8"/>
  <c r="F398" i="8"/>
  <c r="F391" i="8"/>
  <c r="F390" i="8"/>
  <c r="F389" i="8"/>
  <c r="F388" i="8"/>
  <c r="F387" i="8"/>
  <c r="F392" i="8" s="1"/>
  <c r="F386" i="8"/>
  <c r="F385" i="8"/>
  <c r="F384" i="8"/>
  <c r="F383" i="8"/>
  <c r="F382" i="8"/>
  <c r="F381" i="8"/>
  <c r="F374" i="8"/>
  <c r="F373" i="8"/>
  <c r="F372" i="8"/>
  <c r="F371" i="8"/>
  <c r="F370" i="8"/>
  <c r="F375" i="8" s="1"/>
  <c r="F369" i="8"/>
  <c r="F368" i="8"/>
  <c r="F367" i="8"/>
  <c r="F366" i="8"/>
  <c r="F365" i="8"/>
  <c r="F364" i="8"/>
  <c r="F357" i="8"/>
  <c r="F356" i="8"/>
  <c r="F355" i="8"/>
  <c r="F354" i="8"/>
  <c r="F353" i="8"/>
  <c r="F358" i="8" s="1"/>
  <c r="F352" i="8"/>
  <c r="F351" i="8"/>
  <c r="F350" i="8"/>
  <c r="F349" i="8"/>
  <c r="F348" i="8"/>
  <c r="F347" i="8"/>
  <c r="F340" i="8"/>
  <c r="F339" i="8"/>
  <c r="F338" i="8"/>
  <c r="F337" i="8"/>
  <c r="F336" i="8"/>
  <c r="F341" i="8" s="1"/>
  <c r="F335" i="8"/>
  <c r="F334" i="8"/>
  <c r="F333" i="8"/>
  <c r="F332" i="8"/>
  <c r="F331" i="8"/>
  <c r="F330" i="8"/>
  <c r="F323" i="8"/>
  <c r="F322" i="8"/>
  <c r="F321" i="8"/>
  <c r="F320" i="8"/>
  <c r="F319" i="8"/>
  <c r="F324" i="8" s="1"/>
  <c r="F318" i="8"/>
  <c r="F317" i="8"/>
  <c r="F316" i="8"/>
  <c r="F315" i="8"/>
  <c r="F314" i="8"/>
  <c r="F313" i="8"/>
  <c r="F306" i="8"/>
  <c r="F305" i="8"/>
  <c r="F304" i="8"/>
  <c r="F303" i="8"/>
  <c r="F302" i="8"/>
  <c r="F307" i="8" s="1"/>
  <c r="F301" i="8"/>
  <c r="F300" i="8"/>
  <c r="F299" i="8"/>
  <c r="F298" i="8"/>
  <c r="F297" i="8"/>
  <c r="F296" i="8"/>
  <c r="F289" i="8"/>
  <c r="F288" i="8"/>
  <c r="F287" i="8"/>
  <c r="F286" i="8"/>
  <c r="F285" i="8"/>
  <c r="F290" i="8" s="1"/>
  <c r="F284" i="8"/>
  <c r="F283" i="8"/>
  <c r="F282" i="8"/>
  <c r="F281" i="8"/>
  <c r="F280" i="8"/>
  <c r="F279" i="8"/>
  <c r="F272" i="8"/>
  <c r="F271" i="8"/>
  <c r="F270" i="8"/>
  <c r="F269" i="8"/>
  <c r="F268" i="8"/>
  <c r="F273" i="8" s="1"/>
  <c r="F267" i="8"/>
  <c r="F266" i="8"/>
  <c r="F265" i="8"/>
  <c r="F264" i="8"/>
  <c r="F263" i="8"/>
  <c r="F262" i="8"/>
  <c r="F255" i="8"/>
  <c r="F254" i="8"/>
  <c r="F253" i="8"/>
  <c r="F252" i="8"/>
  <c r="F251" i="8"/>
  <c r="F256" i="8" s="1"/>
  <c r="F250" i="8"/>
  <c r="F249" i="8"/>
  <c r="F248" i="8"/>
  <c r="F247" i="8"/>
  <c r="F246" i="8"/>
  <c r="F245" i="8"/>
  <c r="F238" i="8"/>
  <c r="F237" i="8"/>
  <c r="F236" i="8"/>
  <c r="F235" i="8"/>
  <c r="F234" i="8"/>
  <c r="F239" i="8" s="1"/>
  <c r="F233" i="8"/>
  <c r="F232" i="8"/>
  <c r="F231" i="8"/>
  <c r="F230" i="8"/>
  <c r="F229" i="8"/>
  <c r="F228" i="8"/>
  <c r="F221" i="8"/>
  <c r="F220" i="8"/>
  <c r="F219" i="8"/>
  <c r="F218" i="8"/>
  <c r="F217" i="8"/>
  <c r="F222" i="8" s="1"/>
  <c r="F216" i="8"/>
  <c r="F215" i="8"/>
  <c r="F214" i="8"/>
  <c r="F213" i="8"/>
  <c r="F212" i="8"/>
  <c r="F211" i="8"/>
  <c r="F204" i="8"/>
  <c r="F203" i="8"/>
  <c r="F202" i="8"/>
  <c r="F201" i="8"/>
  <c r="F200" i="8"/>
  <c r="F205" i="8" s="1"/>
  <c r="F199" i="8"/>
  <c r="F198" i="8"/>
  <c r="F197" i="8"/>
  <c r="F196" i="8"/>
  <c r="F195" i="8"/>
  <c r="F194" i="8"/>
  <c r="F187" i="8"/>
  <c r="F186" i="8"/>
  <c r="F185" i="8"/>
  <c r="F184" i="8"/>
  <c r="F183" i="8"/>
  <c r="F188" i="8" s="1"/>
  <c r="F182" i="8"/>
  <c r="F181" i="8"/>
  <c r="F180" i="8"/>
  <c r="F179" i="8"/>
  <c r="F178" i="8"/>
  <c r="F177" i="8"/>
  <c r="F170" i="8"/>
  <c r="F169" i="8"/>
  <c r="F168" i="8"/>
  <c r="F167" i="8"/>
  <c r="F166" i="8"/>
  <c r="F171" i="8" s="1"/>
  <c r="F165" i="8"/>
  <c r="F164" i="8"/>
  <c r="F163" i="8"/>
  <c r="F162" i="8"/>
  <c r="F161" i="8"/>
  <c r="F160" i="8"/>
  <c r="F153" i="8"/>
  <c r="F152" i="8"/>
  <c r="F151" i="8"/>
  <c r="F150" i="8"/>
  <c r="F149" i="8"/>
  <c r="F154" i="8" s="1"/>
  <c r="F148" i="8"/>
  <c r="F147" i="8"/>
  <c r="F146" i="8"/>
  <c r="F145" i="8"/>
  <c r="F144" i="8"/>
  <c r="F143" i="8"/>
  <c r="F136" i="8"/>
  <c r="F135" i="8"/>
  <c r="F134" i="8"/>
  <c r="F133" i="8"/>
  <c r="F132" i="8"/>
  <c r="F137" i="8" s="1"/>
  <c r="F131" i="8"/>
  <c r="F130" i="8"/>
  <c r="F129" i="8"/>
  <c r="F128" i="8"/>
  <c r="F127" i="8"/>
  <c r="F126" i="8"/>
  <c r="F119" i="8"/>
  <c r="F118" i="8"/>
  <c r="F117" i="8"/>
  <c r="F116" i="8"/>
  <c r="F115" i="8"/>
  <c r="F120" i="8" s="1"/>
  <c r="F114" i="8"/>
  <c r="F113" i="8"/>
  <c r="F112" i="8"/>
  <c r="F111" i="8"/>
  <c r="F110" i="8"/>
  <c r="F109" i="8"/>
  <c r="F102" i="8"/>
  <c r="F101" i="8"/>
  <c r="F100" i="8"/>
  <c r="F99" i="8"/>
  <c r="F98" i="8"/>
  <c r="F103" i="8" s="1"/>
  <c r="F97" i="8"/>
  <c r="F96" i="8"/>
  <c r="F95" i="8"/>
  <c r="F94" i="8"/>
  <c r="F93" i="8"/>
  <c r="F92" i="8"/>
  <c r="F85" i="8"/>
  <c r="F84" i="8"/>
  <c r="F83" i="8"/>
  <c r="F82" i="8"/>
  <c r="F81" i="8"/>
  <c r="F86" i="8" s="1"/>
  <c r="F80" i="8"/>
  <c r="F79" i="8"/>
  <c r="F78" i="8"/>
  <c r="F77" i="8"/>
  <c r="F76" i="8"/>
  <c r="F75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69" i="8" s="1"/>
  <c r="F45" i="8"/>
  <c r="F44" i="8"/>
  <c r="F43" i="8"/>
  <c r="F42" i="8"/>
  <c r="F41" i="8"/>
  <c r="F40" i="8"/>
  <c r="F39" i="8"/>
  <c r="F38" i="8"/>
  <c r="F37" i="8"/>
  <c r="F36" i="8"/>
  <c r="F35" i="8"/>
  <c r="F46" i="8" s="1"/>
  <c r="F28" i="8"/>
  <c r="F27" i="8"/>
  <c r="F26" i="8"/>
  <c r="F25" i="8"/>
  <c r="F24" i="8"/>
  <c r="F23" i="8"/>
  <c r="F16" i="8"/>
  <c r="F15" i="8"/>
  <c r="F14" i="8"/>
  <c r="F13" i="8"/>
  <c r="F17" i="8" s="1"/>
  <c r="F12" i="8"/>
  <c r="F1298" i="4" l="1"/>
  <c r="F1297" i="4"/>
  <c r="F1299" i="4" s="1"/>
  <c r="F1290" i="4"/>
  <c r="F1289" i="4"/>
  <c r="F1291" i="4" s="1"/>
  <c r="D1280" i="4"/>
  <c r="F1280" i="4" s="1"/>
  <c r="D1279" i="4"/>
  <c r="F1279" i="4" s="1"/>
  <c r="F1282" i="4"/>
  <c r="F1281" i="4"/>
  <c r="F1272" i="4"/>
  <c r="F1271" i="4"/>
  <c r="F1270" i="4"/>
  <c r="F1269" i="4"/>
  <c r="F1273" i="4" s="1"/>
  <c r="F1262" i="4"/>
  <c r="D1261" i="4"/>
  <c r="F1261" i="4" s="1"/>
  <c r="D1260" i="4"/>
  <c r="F1260" i="4" s="1"/>
  <c r="F1263" i="4" s="1"/>
  <c r="D1252" i="4"/>
  <c r="F1252" i="4" s="1"/>
  <c r="D1251" i="4"/>
  <c r="F1251" i="4" s="1"/>
  <c r="F1253" i="4"/>
  <c r="D1244" i="4"/>
  <c r="F1244" i="4" s="1"/>
  <c r="D1243" i="4"/>
  <c r="F1243" i="4" s="1"/>
  <c r="D1242" i="4"/>
  <c r="F1242" i="4" s="1"/>
  <c r="D1241" i="4"/>
  <c r="F1241" i="4" s="1"/>
  <c r="D1240" i="4"/>
  <c r="F1240" i="4" s="1"/>
  <c r="D1238" i="4"/>
  <c r="F1238" i="4" s="1"/>
  <c r="F1245" i="4" s="1"/>
  <c r="F1239" i="4"/>
  <c r="D1231" i="4"/>
  <c r="F1231" i="4" s="1"/>
  <c r="F1232" i="4" s="1"/>
  <c r="D1224" i="4"/>
  <c r="F1224" i="4"/>
  <c r="F1225" i="4" s="1"/>
  <c r="F1217" i="4"/>
  <c r="F1214" i="4"/>
  <c r="F1213" i="4"/>
  <c r="F1212" i="4"/>
  <c r="F1211" i="4"/>
  <c r="F1210" i="4"/>
  <c r="F1216" i="4"/>
  <c r="F1215" i="4"/>
  <c r="F1209" i="4"/>
  <c r="F1202" i="4"/>
  <c r="F1201" i="4"/>
  <c r="F1194" i="4"/>
  <c r="F1193" i="4"/>
  <c r="F1192" i="4"/>
  <c r="F1191" i="4"/>
  <c r="F1184" i="4"/>
  <c r="F1183" i="4"/>
  <c r="F1182" i="4"/>
  <c r="F1181" i="4"/>
  <c r="F1174" i="4"/>
  <c r="F1173" i="4"/>
  <c r="F1172" i="4"/>
  <c r="F1171" i="4"/>
  <c r="F1164" i="4"/>
  <c r="F1163" i="4"/>
  <c r="F1162" i="4"/>
  <c r="F1161" i="4"/>
  <c r="F1154" i="4"/>
  <c r="F1153" i="4"/>
  <c r="F1144" i="4"/>
  <c r="F1152" i="4"/>
  <c r="F1151" i="4"/>
  <c r="F1142" i="4"/>
  <c r="F1143" i="4"/>
  <c r="F1135" i="4"/>
  <c r="F1136" i="4" s="1"/>
  <c r="F1128" i="4"/>
  <c r="F1129" i="4" s="1"/>
  <c r="F1121" i="4"/>
  <c r="F1122" i="4" s="1"/>
  <c r="F1114" i="4"/>
  <c r="F1115" i="4" s="1"/>
  <c r="F1107" i="4"/>
  <c r="F1108" i="4" s="1"/>
  <c r="F1100" i="4"/>
  <c r="F1101" i="4" s="1"/>
  <c r="F1218" i="4" l="1"/>
  <c r="F1283" i="4"/>
  <c r="F1254" i="4"/>
  <c r="F1195" i="4"/>
  <c r="F1203" i="4"/>
  <c r="F1145" i="4"/>
  <c r="F1155" i="4"/>
  <c r="F1185" i="4"/>
  <c r="F1175" i="4"/>
  <c r="F1165" i="4"/>
  <c r="F1093" i="4" l="1"/>
  <c r="F1092" i="4"/>
  <c r="F1091" i="4"/>
  <c r="F1090" i="4"/>
  <c r="F1089" i="4"/>
  <c r="F1082" i="4"/>
  <c r="F1081" i="4"/>
  <c r="F1080" i="4"/>
  <c r="F1079" i="4"/>
  <c r="F1078" i="4"/>
  <c r="F1071" i="4"/>
  <c r="F1070" i="4"/>
  <c r="F1069" i="4"/>
  <c r="F1068" i="4"/>
  <c r="F1067" i="4"/>
  <c r="F1065" i="4"/>
  <c r="F1058" i="4"/>
  <c r="F1057" i="4"/>
  <c r="F1056" i="4"/>
  <c r="F1055" i="4"/>
  <c r="F1054" i="4"/>
  <c r="F1052" i="4"/>
  <c r="F1045" i="4"/>
  <c r="F1044" i="4"/>
  <c r="F1043" i="4"/>
  <c r="F1042" i="4"/>
  <c r="F1041" i="4"/>
  <c r="F1039" i="4"/>
  <c r="F1032" i="4"/>
  <c r="F1031" i="4"/>
  <c r="F1030" i="4"/>
  <c r="F1029" i="4"/>
  <c r="F1028" i="4"/>
  <c r="F1026" i="4"/>
  <c r="F1019" i="4"/>
  <c r="F1018" i="4"/>
  <c r="F1017" i="4"/>
  <c r="F1016" i="4"/>
  <c r="F1015" i="4"/>
  <c r="F1008" i="4"/>
  <c r="F1007" i="4"/>
  <c r="F1006" i="4"/>
  <c r="F1005" i="4"/>
  <c r="F1004" i="4"/>
  <c r="F1002" i="4"/>
  <c r="F1009" i="4" s="1"/>
  <c r="F995" i="4"/>
  <c r="F994" i="4"/>
  <c r="F996" i="4" s="1"/>
  <c r="F993" i="4"/>
  <c r="F992" i="4"/>
  <c r="F991" i="4"/>
  <c r="F989" i="4"/>
  <c r="F982" i="4"/>
  <c r="F981" i="4"/>
  <c r="F980" i="4"/>
  <c r="F979" i="4"/>
  <c r="F978" i="4"/>
  <c r="F983" i="4" s="1"/>
  <c r="F971" i="4"/>
  <c r="F970" i="4"/>
  <c r="F969" i="4"/>
  <c r="F968" i="4"/>
  <c r="F967" i="4"/>
  <c r="F959" i="4"/>
  <c r="F960" i="4"/>
  <c r="F958" i="4"/>
  <c r="F957" i="4"/>
  <c r="F956" i="4"/>
  <c r="F955" i="4"/>
  <c r="F948" i="4"/>
  <c r="F947" i="4"/>
  <c r="F946" i="4"/>
  <c r="F945" i="4"/>
  <c r="F944" i="4"/>
  <c r="F943" i="4"/>
  <c r="F942" i="4"/>
  <c r="F941" i="4"/>
  <c r="F934" i="4"/>
  <c r="F933" i="4"/>
  <c r="F932" i="4"/>
  <c r="F931" i="4"/>
  <c r="F930" i="4"/>
  <c r="F929" i="4"/>
  <c r="F928" i="4"/>
  <c r="F927" i="4"/>
  <c r="F926" i="4"/>
  <c r="F925" i="4"/>
  <c r="F918" i="4"/>
  <c r="F917" i="4"/>
  <c r="F916" i="4"/>
  <c r="F915" i="4"/>
  <c r="F914" i="4"/>
  <c r="F913" i="4"/>
  <c r="F912" i="4"/>
  <c r="F911" i="4"/>
  <c r="F910" i="4"/>
  <c r="F909" i="4"/>
  <c r="F901" i="4"/>
  <c r="F900" i="4"/>
  <c r="F899" i="4"/>
  <c r="F891" i="4"/>
  <c r="F890" i="4"/>
  <c r="F889" i="4"/>
  <c r="D881" i="4"/>
  <c r="F881" i="4" s="1"/>
  <c r="F883" i="4" s="1"/>
  <c r="F893" i="4" l="1"/>
  <c r="F1094" i="4"/>
  <c r="F972" i="4"/>
  <c r="F1046" i="4"/>
  <c r="F1083" i="4"/>
  <c r="F1072" i="4"/>
  <c r="F1020" i="4"/>
  <c r="F1059" i="4"/>
  <c r="F1033" i="4"/>
  <c r="F949" i="4"/>
  <c r="F961" i="4"/>
  <c r="F935" i="4"/>
  <c r="F903" i="4"/>
  <c r="F919" i="4"/>
  <c r="D873" i="4"/>
  <c r="F873" i="4" s="1"/>
  <c r="D872" i="4"/>
  <c r="F872" i="4" s="1"/>
  <c r="D871" i="4"/>
  <c r="F871" i="4" s="1"/>
  <c r="F861" i="4"/>
  <c r="F860" i="4"/>
  <c r="F859" i="4"/>
  <c r="F858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09" i="4"/>
  <c r="F808" i="4"/>
  <c r="F807" i="4"/>
  <c r="F806" i="4"/>
  <c r="F795" i="4"/>
  <c r="F794" i="4"/>
  <c r="F793" i="4"/>
  <c r="F792" i="4"/>
  <c r="F782" i="4"/>
  <c r="F781" i="4"/>
  <c r="F780" i="4"/>
  <c r="F779" i="4"/>
  <c r="F769" i="4"/>
  <c r="F768" i="4"/>
  <c r="F767" i="4"/>
  <c r="F766" i="4"/>
  <c r="F758" i="4"/>
  <c r="F757" i="4"/>
  <c r="F756" i="4"/>
  <c r="D745" i="4"/>
  <c r="D744" i="4"/>
  <c r="D743" i="4"/>
  <c r="F743" i="4" s="1"/>
  <c r="D742" i="4"/>
  <c r="F742" i="4" s="1"/>
  <c r="D741" i="4"/>
  <c r="F741" i="4" s="1"/>
  <c r="D740" i="4"/>
  <c r="F740" i="4" s="1"/>
  <c r="D739" i="4"/>
  <c r="F739" i="4" s="1"/>
  <c r="D738" i="4"/>
  <c r="F738" i="4" s="1"/>
  <c r="F727" i="4"/>
  <c r="F726" i="4"/>
  <c r="F725" i="4"/>
  <c r="F724" i="4"/>
  <c r="F723" i="4"/>
  <c r="F722" i="4"/>
  <c r="F710" i="4"/>
  <c r="F709" i="4"/>
  <c r="F708" i="4"/>
  <c r="F707" i="4"/>
  <c r="F706" i="4"/>
  <c r="F705" i="4"/>
  <c r="D688" i="4"/>
  <c r="F688" i="4" s="1"/>
  <c r="F692" i="4"/>
  <c r="F691" i="4"/>
  <c r="F690" i="4"/>
  <c r="F689" i="4"/>
  <c r="F687" i="4"/>
  <c r="F675" i="4"/>
  <c r="F674" i="4"/>
  <c r="F673" i="4"/>
  <c r="F672" i="4"/>
  <c r="F671" i="4"/>
  <c r="F670" i="4"/>
  <c r="D652" i="4"/>
  <c r="F652" i="4" s="1"/>
  <c r="F656" i="4"/>
  <c r="F655" i="4"/>
  <c r="F654" i="4"/>
  <c r="F653" i="4"/>
  <c r="F651" i="4"/>
  <c r="F639" i="4"/>
  <c r="F638" i="4"/>
  <c r="F637" i="4"/>
  <c r="F636" i="4"/>
  <c r="F635" i="4"/>
  <c r="F634" i="4"/>
  <c r="F623" i="4"/>
  <c r="F622" i="4"/>
  <c r="F621" i="4"/>
  <c r="F620" i="4"/>
  <c r="D619" i="4"/>
  <c r="F619" i="4" s="1"/>
  <c r="F618" i="4"/>
  <c r="F606" i="4"/>
  <c r="F605" i="4"/>
  <c r="F604" i="4"/>
  <c r="F603" i="4"/>
  <c r="F602" i="4"/>
  <c r="F601" i="4"/>
  <c r="F588" i="4"/>
  <c r="F587" i="4"/>
  <c r="F586" i="4"/>
  <c r="F585" i="4"/>
  <c r="D584" i="4"/>
  <c r="F584" i="4" s="1"/>
  <c r="F583" i="4"/>
  <c r="F571" i="4"/>
  <c r="F570" i="4"/>
  <c r="F569" i="4"/>
  <c r="F568" i="4"/>
  <c r="F567" i="4"/>
  <c r="F566" i="4"/>
  <c r="F553" i="4"/>
  <c r="F552" i="4"/>
  <c r="F551" i="4"/>
  <c r="F550" i="4"/>
  <c r="D549" i="4"/>
  <c r="F549" i="4" s="1"/>
  <c r="F548" i="4"/>
  <c r="F536" i="4"/>
  <c r="F535" i="4"/>
  <c r="F534" i="4"/>
  <c r="F533" i="4"/>
  <c r="F532" i="4"/>
  <c r="F531" i="4"/>
  <c r="D40" i="3"/>
  <c r="D39" i="3"/>
  <c r="D38" i="3"/>
  <c r="D37" i="3"/>
  <c r="D36" i="3"/>
  <c r="D35" i="3"/>
  <c r="D34" i="3"/>
  <c r="D33" i="3"/>
  <c r="D32" i="3"/>
  <c r="D514" i="4"/>
  <c r="F514" i="4" s="1"/>
  <c r="F518" i="4"/>
  <c r="F517" i="4"/>
  <c r="F516" i="4"/>
  <c r="F515" i="4"/>
  <c r="F513" i="4"/>
  <c r="F501" i="4"/>
  <c r="F500" i="4"/>
  <c r="F499" i="4"/>
  <c r="F498" i="4"/>
  <c r="F497" i="4"/>
  <c r="F496" i="4"/>
  <c r="F483" i="4"/>
  <c r="F482" i="4"/>
  <c r="F481" i="4"/>
  <c r="F480" i="4"/>
  <c r="F479" i="4"/>
  <c r="F478" i="4"/>
  <c r="F466" i="4"/>
  <c r="F465" i="4"/>
  <c r="F464" i="4"/>
  <c r="F463" i="4"/>
  <c r="F462" i="4"/>
  <c r="F461" i="4"/>
  <c r="F865" i="4" l="1"/>
  <c r="F875" i="4"/>
  <c r="F814" i="4"/>
  <c r="F852" i="4"/>
  <c r="F760" i="4"/>
  <c r="F833" i="4"/>
  <c r="F800" i="4"/>
  <c r="F786" i="4"/>
  <c r="F732" i="4"/>
  <c r="F773" i="4"/>
  <c r="F750" i="4"/>
  <c r="F681" i="4"/>
  <c r="F716" i="4"/>
  <c r="F699" i="4"/>
  <c r="F560" i="4"/>
  <c r="F664" i="4"/>
  <c r="F645" i="4"/>
  <c r="F628" i="4"/>
  <c r="F612" i="4"/>
  <c r="F577" i="4"/>
  <c r="F595" i="4"/>
  <c r="F542" i="4"/>
  <c r="F525" i="4"/>
  <c r="F490" i="4"/>
  <c r="F472" i="4"/>
  <c r="F507" i="4"/>
  <c r="F1651" i="1" l="1"/>
  <c r="F1641" i="1"/>
  <c r="F1631" i="1"/>
  <c r="F1621" i="1"/>
  <c r="F1609" i="1"/>
  <c r="F1585" i="1"/>
  <c r="F1597" i="1"/>
  <c r="F1573" i="1"/>
  <c r="F1561" i="1"/>
  <c r="F1549" i="1"/>
  <c r="F1538" i="1"/>
  <c r="F1530" i="1"/>
  <c r="F1522" i="1"/>
  <c r="F1514" i="1"/>
  <c r="F1506" i="1"/>
  <c r="F1492" i="1"/>
  <c r="F1478" i="1"/>
  <c r="F1464" i="1"/>
  <c r="F1450" i="1"/>
  <c r="F1436" i="1"/>
  <c r="F1427" i="1"/>
  <c r="F1412" i="1"/>
  <c r="F1397" i="1"/>
  <c r="F1382" i="1"/>
  <c r="F1373" i="1"/>
  <c r="F1366" i="1"/>
  <c r="F1355" i="1"/>
  <c r="F1344" i="1"/>
  <c r="F1333" i="1"/>
  <c r="F1332" i="1"/>
  <c r="F1328" i="1"/>
  <c r="F1322" i="1"/>
  <c r="F1311" i="1"/>
  <c r="F1302" i="1"/>
  <c r="F1291" i="1"/>
  <c r="F1279" i="1"/>
  <c r="F1267" i="1"/>
  <c r="F1255" i="1"/>
  <c r="F1243" i="1"/>
  <c r="F1231" i="1"/>
  <c r="F1219" i="1"/>
  <c r="F1207" i="1"/>
  <c r="F1195" i="1"/>
  <c r="F1183" i="1"/>
  <c r="F1159" i="1"/>
  <c r="F1171" i="1"/>
  <c r="F1147" i="1"/>
  <c r="F1135" i="1"/>
  <c r="F1123" i="1"/>
  <c r="F1111" i="1"/>
  <c r="F1099" i="1"/>
  <c r="F1087" i="1"/>
  <c r="F1075" i="1"/>
  <c r="F1063" i="1"/>
  <c r="F1051" i="1"/>
  <c r="F1039" i="1"/>
  <c r="F1027" i="1"/>
  <c r="F1015" i="1"/>
  <c r="F1003" i="1"/>
  <c r="F991" i="1"/>
  <c r="F979" i="1"/>
  <c r="F967" i="1"/>
  <c r="F955" i="1"/>
  <c r="F943" i="1"/>
  <c r="F931" i="1"/>
  <c r="F919" i="1"/>
  <c r="F907" i="1"/>
  <c r="F895" i="1"/>
  <c r="F883" i="1"/>
  <c r="F871" i="1"/>
  <c r="F859" i="1"/>
  <c r="F847" i="1"/>
  <c r="F835" i="1"/>
  <c r="F823" i="1"/>
  <c r="F811" i="1"/>
  <c r="F799" i="1"/>
  <c r="F787" i="1"/>
  <c r="F775" i="1"/>
  <c r="F765" i="1"/>
  <c r="F755" i="1"/>
  <c r="F745" i="1"/>
  <c r="F735" i="1"/>
  <c r="F711" i="1"/>
  <c r="F684" i="1"/>
  <c r="F672" i="1"/>
  <c r="F660" i="1"/>
  <c r="F648" i="1"/>
  <c r="F636" i="1"/>
  <c r="F624" i="1"/>
  <c r="F612" i="1"/>
  <c r="F600" i="1"/>
  <c r="F588" i="1"/>
  <c r="F576" i="1"/>
  <c r="F564" i="1"/>
  <c r="F552" i="1"/>
  <c r="F540" i="1"/>
  <c r="F528" i="1"/>
  <c r="F516" i="1"/>
  <c r="F504" i="1"/>
  <c r="F492" i="1"/>
  <c r="F480" i="1"/>
  <c r="F468" i="1"/>
  <c r="F456" i="1"/>
  <c r="F444" i="1"/>
  <c r="F432" i="1"/>
  <c r="F420" i="1"/>
  <c r="F408" i="1"/>
  <c r="F396" i="1"/>
  <c r="F384" i="1"/>
  <c r="F360" i="1"/>
  <c r="F372" i="1"/>
  <c r="F348" i="1"/>
  <c r="F336" i="1"/>
  <c r="F324" i="1"/>
  <c r="F313" i="1"/>
  <c r="F302" i="1"/>
  <c r="F291" i="1"/>
  <c r="F280" i="1"/>
  <c r="F269" i="1"/>
  <c r="F258" i="1"/>
  <c r="F247" i="1"/>
  <c r="F236" i="1"/>
  <c r="F225" i="1"/>
  <c r="F214" i="1"/>
  <c r="F203" i="1"/>
  <c r="F192" i="1"/>
  <c r="F183" i="1"/>
  <c r="F174" i="1"/>
  <c r="F165" i="1"/>
  <c r="F156" i="1"/>
  <c r="F147" i="1"/>
  <c r="F138" i="1"/>
  <c r="F129" i="1"/>
  <c r="F120" i="1"/>
  <c r="F111" i="1"/>
  <c r="F102" i="1"/>
  <c r="F93" i="1"/>
  <c r="F84" i="1"/>
  <c r="F64" i="1"/>
  <c r="F74" i="1"/>
  <c r="F54" i="1"/>
  <c r="F44" i="1"/>
  <c r="F34" i="1"/>
  <c r="F20" i="1"/>
  <c r="F1017" i="2"/>
  <c r="F1008" i="2"/>
  <c r="F998" i="2"/>
  <c r="F988" i="2"/>
  <c r="F965" i="2"/>
  <c r="F942" i="2"/>
  <c r="F919" i="2"/>
  <c r="F896" i="2"/>
  <c r="F873" i="2"/>
  <c r="F850" i="2"/>
  <c r="F827" i="2"/>
  <c r="F804" i="2"/>
  <c r="F781" i="2"/>
  <c r="F758" i="2"/>
  <c r="F735" i="2"/>
  <c r="F712" i="2"/>
  <c r="F689" i="2"/>
  <c r="F666" i="2"/>
  <c r="F643" i="2"/>
  <c r="F620" i="2"/>
  <c r="F606" i="2"/>
  <c r="F576" i="2"/>
  <c r="F546" i="2"/>
  <c r="F516" i="2"/>
  <c r="F486" i="2"/>
  <c r="F456" i="2"/>
  <c r="F426" i="2"/>
  <c r="F396" i="2"/>
  <c r="F366" i="2"/>
  <c r="F336" i="2"/>
  <c r="F306" i="2"/>
  <c r="F276" i="2"/>
  <c r="F246" i="2"/>
  <c r="F231" i="2"/>
  <c r="F216" i="2"/>
  <c r="F198" i="2"/>
  <c r="F180" i="2"/>
  <c r="F162" i="2"/>
  <c r="F144" i="2"/>
  <c r="F126" i="2"/>
  <c r="F108" i="2"/>
  <c r="F91" i="2"/>
  <c r="F74" i="2"/>
  <c r="F57" i="2"/>
  <c r="F40" i="2"/>
  <c r="F23" i="2"/>
  <c r="F448" i="4"/>
  <c r="F447" i="4"/>
  <c r="F446" i="4"/>
  <c r="F445" i="4"/>
  <c r="F444" i="4"/>
  <c r="F443" i="4"/>
  <c r="F432" i="4"/>
  <c r="F431" i="4"/>
  <c r="F430" i="4"/>
  <c r="F429" i="4"/>
  <c r="F428" i="4"/>
  <c r="F427" i="4"/>
  <c r="F426" i="4"/>
  <c r="F425" i="4"/>
  <c r="F414" i="4"/>
  <c r="F413" i="4"/>
  <c r="F412" i="4"/>
  <c r="F411" i="4"/>
  <c r="F410" i="4"/>
  <c r="F409" i="4"/>
  <c r="F408" i="4"/>
  <c r="F407" i="4"/>
  <c r="F396" i="4"/>
  <c r="F395" i="4"/>
  <c r="F394" i="4"/>
  <c r="F393" i="4"/>
  <c r="F392" i="4"/>
  <c r="F391" i="4"/>
  <c r="F390" i="4"/>
  <c r="F389" i="4"/>
  <c r="F379" i="4"/>
  <c r="F378" i="4"/>
  <c r="F377" i="4"/>
  <c r="F376" i="4"/>
  <c r="F375" i="4"/>
  <c r="F374" i="4"/>
  <c r="F373" i="4"/>
  <c r="F372" i="4"/>
  <c r="F362" i="4"/>
  <c r="F361" i="4"/>
  <c r="F360" i="4"/>
  <c r="F359" i="4"/>
  <c r="F358" i="4"/>
  <c r="F357" i="4"/>
  <c r="F356" i="4"/>
  <c r="F355" i="4"/>
  <c r="F346" i="4"/>
  <c r="F345" i="4"/>
  <c r="F344" i="4"/>
  <c r="F343" i="4"/>
  <c r="F342" i="4"/>
  <c r="F341" i="4"/>
  <c r="F340" i="4"/>
  <c r="F339" i="4"/>
  <c r="F329" i="4"/>
  <c r="F328" i="4"/>
  <c r="F327" i="4"/>
  <c r="F330" i="4"/>
  <c r="F326" i="4"/>
  <c r="F325" i="4"/>
  <c r="F324" i="4"/>
  <c r="F323" i="4"/>
  <c r="F314" i="4"/>
  <c r="F313" i="4"/>
  <c r="F312" i="4"/>
  <c r="F311" i="4"/>
  <c r="F310" i="4"/>
  <c r="F309" i="4"/>
  <c r="F308" i="4"/>
  <c r="F300" i="4"/>
  <c r="F299" i="4"/>
  <c r="F298" i="4"/>
  <c r="F297" i="4"/>
  <c r="F296" i="4"/>
  <c r="F295" i="4"/>
  <c r="F294" i="4"/>
  <c r="F286" i="4"/>
  <c r="F285" i="4"/>
  <c r="F284" i="4"/>
  <c r="F283" i="4"/>
  <c r="F282" i="4"/>
  <c r="F281" i="4"/>
  <c r="F280" i="4"/>
  <c r="F272" i="4"/>
  <c r="F271" i="4"/>
  <c r="F270" i="4"/>
  <c r="F269" i="4"/>
  <c r="F268" i="4"/>
  <c r="F267" i="4"/>
  <c r="F266" i="4"/>
  <c r="F258" i="4"/>
  <c r="F257" i="4"/>
  <c r="F256" i="4"/>
  <c r="F255" i="4"/>
  <c r="F254" i="4"/>
  <c r="F253" i="4"/>
  <c r="F252" i="4"/>
  <c r="F419" i="4" l="1"/>
  <c r="F316" i="4"/>
  <c r="F366" i="4"/>
  <c r="F274" i="4"/>
  <c r="F455" i="4"/>
  <c r="F401" i="4"/>
  <c r="F349" i="4"/>
  <c r="F333" i="4"/>
  <c r="F383" i="4"/>
  <c r="F260" i="4"/>
  <c r="F302" i="4"/>
  <c r="F437" i="4"/>
  <c r="F288" i="4"/>
  <c r="D238" i="4"/>
  <c r="F238" i="4" s="1"/>
  <c r="D237" i="4"/>
  <c r="F237" i="4" s="1"/>
  <c r="F240" i="4"/>
  <c r="F239" i="4"/>
  <c r="F223" i="4"/>
  <c r="F245" i="4"/>
  <c r="F241" i="4"/>
  <c r="F236" i="4"/>
  <c r="F235" i="4"/>
  <c r="F234" i="4"/>
  <c r="F233" i="4"/>
  <c r="F232" i="4"/>
  <c r="F231" i="4"/>
  <c r="F224" i="4"/>
  <c r="F222" i="4"/>
  <c r="F221" i="4"/>
  <c r="F220" i="4"/>
  <c r="F219" i="4"/>
  <c r="F218" i="4"/>
  <c r="F217" i="4"/>
  <c r="F216" i="4"/>
  <c r="F215" i="4"/>
  <c r="F214" i="4"/>
  <c r="F207" i="4"/>
  <c r="F206" i="4"/>
  <c r="F205" i="4"/>
  <c r="F204" i="4"/>
  <c r="F203" i="4"/>
  <c r="F202" i="4"/>
  <c r="F201" i="4"/>
  <c r="F200" i="4"/>
  <c r="F199" i="4"/>
  <c r="F198" i="4"/>
  <c r="F191" i="4"/>
  <c r="F190" i="4"/>
  <c r="F189" i="4"/>
  <c r="F188" i="4"/>
  <c r="F187" i="4"/>
  <c r="F186" i="4"/>
  <c r="F185" i="4"/>
  <c r="F184" i="4"/>
  <c r="F183" i="4"/>
  <c r="F182" i="4"/>
  <c r="F171" i="4"/>
  <c r="F170" i="4"/>
  <c r="F169" i="4"/>
  <c r="F168" i="4"/>
  <c r="F167" i="4"/>
  <c r="F166" i="4"/>
  <c r="F165" i="4"/>
  <c r="F154" i="4"/>
  <c r="F153" i="4"/>
  <c r="F152" i="4"/>
  <c r="F151" i="4"/>
  <c r="F150" i="4"/>
  <c r="F149" i="4"/>
  <c r="F148" i="4"/>
  <c r="F141" i="4"/>
  <c r="F140" i="4"/>
  <c r="F139" i="4"/>
  <c r="F138" i="4"/>
  <c r="F137" i="4"/>
  <c r="F136" i="4"/>
  <c r="F135" i="4"/>
  <c r="F134" i="4"/>
  <c r="F133" i="4"/>
  <c r="F132" i="4"/>
  <c r="F125" i="4"/>
  <c r="F124" i="4"/>
  <c r="F123" i="4"/>
  <c r="F122" i="4"/>
  <c r="F121" i="4"/>
  <c r="F120" i="4"/>
  <c r="F119" i="4"/>
  <c r="F118" i="4"/>
  <c r="F117" i="4"/>
  <c r="F116" i="4"/>
  <c r="F109" i="4"/>
  <c r="F108" i="4"/>
  <c r="F107" i="4"/>
  <c r="F106" i="4"/>
  <c r="F105" i="4"/>
  <c r="F104" i="4"/>
  <c r="F103" i="4"/>
  <c r="F102" i="4"/>
  <c r="F95" i="4"/>
  <c r="F94" i="4"/>
  <c r="F93" i="4"/>
  <c r="F92" i="4"/>
  <c r="F91" i="4"/>
  <c r="F90" i="4"/>
  <c r="F89" i="4"/>
  <c r="F88" i="4"/>
  <c r="F81" i="4"/>
  <c r="F80" i="4"/>
  <c r="F79" i="4"/>
  <c r="F78" i="4"/>
  <c r="F77" i="4"/>
  <c r="F76" i="4"/>
  <c r="F75" i="4"/>
  <c r="F74" i="4"/>
  <c r="F73" i="4"/>
  <c r="F72" i="4"/>
  <c r="F63" i="4"/>
  <c r="F62" i="4"/>
  <c r="F47" i="4"/>
  <c r="F46" i="4"/>
  <c r="F65" i="4"/>
  <c r="F64" i="4"/>
  <c r="F61" i="4"/>
  <c r="F60" i="4"/>
  <c r="F59" i="4"/>
  <c r="F58" i="4"/>
  <c r="F57" i="4"/>
  <c r="F56" i="4"/>
  <c r="F49" i="4"/>
  <c r="F48" i="4"/>
  <c r="F45" i="4"/>
  <c r="F44" i="4"/>
  <c r="F43" i="4"/>
  <c r="F42" i="4"/>
  <c r="F41" i="4"/>
  <c r="F40" i="4"/>
  <c r="F33" i="4"/>
  <c r="F32" i="4"/>
  <c r="F31" i="4"/>
  <c r="F30" i="4"/>
  <c r="F29" i="4"/>
  <c r="F28" i="4"/>
  <c r="F27" i="4"/>
  <c r="F26" i="4"/>
  <c r="F19" i="4"/>
  <c r="F225" i="4" l="1"/>
  <c r="F96" i="4"/>
  <c r="F159" i="4"/>
  <c r="F208" i="4"/>
  <c r="F34" i="4"/>
  <c r="F82" i="4"/>
  <c r="F126" i="4"/>
  <c r="F176" i="4"/>
  <c r="F142" i="4"/>
  <c r="F50" i="4"/>
  <c r="F246" i="4"/>
  <c r="F66" i="4"/>
  <c r="F192" i="4"/>
  <c r="F110" i="4"/>
  <c r="D213" i="2"/>
  <c r="D214" i="2" s="1"/>
  <c r="D195" i="2"/>
  <c r="D196" i="2" s="1"/>
  <c r="D178" i="2"/>
  <c r="D177" i="2"/>
  <c r="D160" i="2"/>
  <c r="D159" i="2"/>
  <c r="D142" i="2"/>
  <c r="D141" i="2"/>
  <c r="D124" i="2"/>
  <c r="D123" i="2"/>
  <c r="D106" i="2"/>
  <c r="D89" i="2"/>
  <c r="D72" i="2"/>
  <c r="D55" i="2"/>
  <c r="D38" i="2"/>
  <c r="D21" i="2"/>
  <c r="F15" i="4"/>
  <c r="F18" i="4" l="1"/>
  <c r="F17" i="4"/>
  <c r="F16" i="4"/>
  <c r="F14" i="4"/>
  <c r="F13" i="4"/>
  <c r="F12" i="4"/>
  <c r="F39" i="3"/>
  <c r="F38" i="3"/>
  <c r="F37" i="3"/>
  <c r="F36" i="3"/>
  <c r="F40" i="3"/>
  <c r="F35" i="3"/>
  <c r="F34" i="3"/>
  <c r="F33" i="3"/>
  <c r="F32" i="3"/>
  <c r="F24" i="3"/>
  <c r="F23" i="3"/>
  <c r="F25" i="3"/>
  <c r="F22" i="3"/>
  <c r="F21" i="3"/>
  <c r="F26" i="3" s="1"/>
  <c r="F14" i="3"/>
  <c r="F13" i="3"/>
  <c r="F12" i="3"/>
  <c r="F15" i="3" s="1"/>
  <c r="F1016" i="2"/>
  <c r="F1015" i="2"/>
  <c r="F1014" i="2"/>
  <c r="F1007" i="2"/>
  <c r="F1006" i="2"/>
  <c r="F1005" i="2"/>
  <c r="F1004" i="2"/>
  <c r="F997" i="2"/>
  <c r="F996" i="2"/>
  <c r="F995" i="2"/>
  <c r="F994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D971" i="2"/>
  <c r="F971" i="2" s="1"/>
  <c r="D948" i="2"/>
  <c r="F948" i="2" s="1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D925" i="2"/>
  <c r="F925" i="2" s="1"/>
  <c r="D902" i="2"/>
  <c r="F902" i="2" s="1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D879" i="2"/>
  <c r="F879" i="2" s="1"/>
  <c r="D856" i="2"/>
  <c r="F856" i="2" s="1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D833" i="2"/>
  <c r="F833" i="2" s="1"/>
  <c r="D810" i="2"/>
  <c r="F810" i="2" s="1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D787" i="2"/>
  <c r="F787" i="2" s="1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D764" i="2"/>
  <c r="F764" i="2" s="1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D741" i="2"/>
  <c r="F741" i="2" s="1"/>
  <c r="D718" i="2"/>
  <c r="F718" i="2" s="1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D695" i="2"/>
  <c r="F695" i="2" s="1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D672" i="2"/>
  <c r="F672" i="2" s="1"/>
  <c r="D649" i="2"/>
  <c r="F649" i="2" s="1"/>
  <c r="D62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19" i="2"/>
  <c r="F618" i="2"/>
  <c r="F617" i="2"/>
  <c r="F616" i="2"/>
  <c r="F615" i="2"/>
  <c r="F614" i="2"/>
  <c r="F613" i="2"/>
  <c r="F612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5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5" i="2"/>
  <c r="F554" i="2"/>
  <c r="F553" i="2"/>
  <c r="F552" i="2"/>
  <c r="F41" i="3" l="1"/>
  <c r="F20" i="4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59" i="2"/>
  <c r="F258" i="2"/>
  <c r="F257" i="2"/>
  <c r="F256" i="2"/>
  <c r="F255" i="2"/>
  <c r="F254" i="2"/>
  <c r="F275" i="2"/>
  <c r="F261" i="2"/>
  <c r="F260" i="2"/>
  <c r="F253" i="2"/>
  <c r="F252" i="2"/>
  <c r="F245" i="2"/>
  <c r="F244" i="2"/>
  <c r="F243" i="2"/>
  <c r="F242" i="2"/>
  <c r="F241" i="2"/>
  <c r="F240" i="2"/>
  <c r="F239" i="2"/>
  <c r="F238" i="2"/>
  <c r="F237" i="2"/>
  <c r="F230" i="2"/>
  <c r="F229" i="2"/>
  <c r="F228" i="2"/>
  <c r="F227" i="2"/>
  <c r="F226" i="2"/>
  <c r="F225" i="2"/>
  <c r="F224" i="2"/>
  <c r="F223" i="2"/>
  <c r="F222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25" i="2"/>
  <c r="F124" i="2"/>
  <c r="F122" i="2"/>
  <c r="F121" i="2"/>
  <c r="F120" i="2"/>
  <c r="F119" i="2"/>
  <c r="F118" i="2"/>
  <c r="F117" i="2"/>
  <c r="F116" i="2"/>
  <c r="F115" i="2"/>
  <c r="F114" i="2"/>
  <c r="D107" i="2"/>
  <c r="F107" i="2" s="1"/>
  <c r="F105" i="2"/>
  <c r="F104" i="2"/>
  <c r="F103" i="2"/>
  <c r="F102" i="2"/>
  <c r="F101" i="2"/>
  <c r="F100" i="2"/>
  <c r="F99" i="2"/>
  <c r="F98" i="2"/>
  <c r="F97" i="2"/>
  <c r="F89" i="2"/>
  <c r="F88" i="2"/>
  <c r="F87" i="2"/>
  <c r="F86" i="2"/>
  <c r="F85" i="2"/>
  <c r="F84" i="2"/>
  <c r="F83" i="2"/>
  <c r="F82" i="2"/>
  <c r="F81" i="2"/>
  <c r="F80" i="2"/>
  <c r="D73" i="2"/>
  <c r="F73" i="2" s="1"/>
  <c r="F71" i="2"/>
  <c r="F70" i="2"/>
  <c r="F69" i="2"/>
  <c r="F68" i="2"/>
  <c r="F67" i="2"/>
  <c r="F66" i="2"/>
  <c r="F65" i="2"/>
  <c r="F64" i="2"/>
  <c r="F63" i="2"/>
  <c r="F55" i="2"/>
  <c r="F54" i="2"/>
  <c r="F53" i="2"/>
  <c r="F52" i="2"/>
  <c r="F51" i="2"/>
  <c r="F50" i="2"/>
  <c r="F49" i="2"/>
  <c r="F48" i="2"/>
  <c r="F47" i="2"/>
  <c r="F46" i="2"/>
  <c r="F38" i="2"/>
  <c r="F37" i="2"/>
  <c r="F36" i="2"/>
  <c r="F35" i="2"/>
  <c r="F34" i="2"/>
  <c r="F33" i="2"/>
  <c r="F32" i="2"/>
  <c r="F31" i="2"/>
  <c r="F30" i="2"/>
  <c r="F29" i="2"/>
  <c r="D22" i="2"/>
  <c r="F123" i="2" l="1"/>
  <c r="F106" i="2"/>
  <c r="D90" i="2"/>
  <c r="F90" i="2" s="1"/>
  <c r="F72" i="2"/>
  <c r="D56" i="2"/>
  <c r="F56" i="2" s="1"/>
  <c r="D39" i="2"/>
  <c r="F39" i="2" s="1"/>
  <c r="F22" i="2"/>
  <c r="F21" i="2"/>
  <c r="F20" i="2"/>
  <c r="F19" i="2"/>
  <c r="F18" i="2"/>
  <c r="F17" i="2"/>
  <c r="F16" i="2"/>
  <c r="F15" i="2"/>
  <c r="F14" i="2"/>
  <c r="F13" i="2"/>
  <c r="F12" i="2"/>
  <c r="F1650" i="1"/>
  <c r="F1649" i="1"/>
  <c r="F1648" i="1"/>
  <c r="F1647" i="1"/>
  <c r="F1640" i="1"/>
  <c r="F1639" i="1"/>
  <c r="F1638" i="1"/>
  <c r="F1637" i="1"/>
  <c r="F1630" i="1"/>
  <c r="F1629" i="1"/>
  <c r="F1628" i="1"/>
  <c r="F1627" i="1"/>
  <c r="F1620" i="1"/>
  <c r="F1619" i="1"/>
  <c r="F1618" i="1"/>
  <c r="F1617" i="1"/>
  <c r="F1616" i="1"/>
  <c r="F1615" i="1"/>
  <c r="F1608" i="1"/>
  <c r="F1607" i="1"/>
  <c r="F1606" i="1"/>
  <c r="F1605" i="1"/>
  <c r="F1604" i="1"/>
  <c r="F1603" i="1"/>
  <c r="F1596" i="1"/>
  <c r="F1595" i="1"/>
  <c r="F1594" i="1"/>
  <c r="F1593" i="1"/>
  <c r="F1592" i="1"/>
  <c r="F1591" i="1"/>
  <c r="F1584" i="1"/>
  <c r="F1583" i="1"/>
  <c r="F1582" i="1"/>
  <c r="F1581" i="1"/>
  <c r="F1580" i="1"/>
  <c r="F1579" i="1"/>
  <c r="F1572" i="1"/>
  <c r="F1571" i="1"/>
  <c r="F1570" i="1"/>
  <c r="F1569" i="1"/>
  <c r="F1568" i="1"/>
  <c r="F1567" i="1"/>
  <c r="F1560" i="1"/>
  <c r="F1559" i="1"/>
  <c r="F1558" i="1"/>
  <c r="F1557" i="1"/>
  <c r="F1556" i="1"/>
  <c r="F1555" i="1"/>
  <c r="F1546" i="1" l="1"/>
  <c r="F1548" i="1"/>
  <c r="F1547" i="1"/>
  <c r="F1545" i="1"/>
  <c r="F1544" i="1"/>
  <c r="F1537" i="1"/>
  <c r="F1536" i="1"/>
  <c r="F1529" i="1"/>
  <c r="F1528" i="1"/>
  <c r="F1521" i="1"/>
  <c r="F1520" i="1"/>
  <c r="F1513" i="1"/>
  <c r="F1512" i="1"/>
  <c r="F1505" i="1"/>
  <c r="F1504" i="1"/>
  <c r="F1503" i="1"/>
  <c r="F1502" i="1"/>
  <c r="F1501" i="1"/>
  <c r="F1500" i="1"/>
  <c r="F1499" i="1"/>
  <c r="F1498" i="1"/>
  <c r="F1491" i="1"/>
  <c r="F1490" i="1"/>
  <c r="F1489" i="1"/>
  <c r="F1488" i="1"/>
  <c r="F1487" i="1"/>
  <c r="F1486" i="1"/>
  <c r="F1485" i="1"/>
  <c r="F1484" i="1"/>
  <c r="F1477" i="1"/>
  <c r="F1476" i="1"/>
  <c r="F1475" i="1"/>
  <c r="F1474" i="1"/>
  <c r="F1473" i="1"/>
  <c r="F1472" i="1"/>
  <c r="F1471" i="1"/>
  <c r="F1470" i="1"/>
  <c r="F1463" i="1"/>
  <c r="F1462" i="1"/>
  <c r="F1461" i="1"/>
  <c r="F1460" i="1"/>
  <c r="F1459" i="1"/>
  <c r="F1458" i="1"/>
  <c r="F1457" i="1"/>
  <c r="F1456" i="1"/>
  <c r="F1449" i="1"/>
  <c r="F1448" i="1"/>
  <c r="F1447" i="1"/>
  <c r="F1446" i="1"/>
  <c r="F1445" i="1"/>
  <c r="F1444" i="1"/>
  <c r="F1443" i="1"/>
  <c r="F1442" i="1"/>
  <c r="F1435" i="1" l="1"/>
  <c r="F1434" i="1"/>
  <c r="F1433" i="1"/>
  <c r="F1426" i="1" l="1"/>
  <c r="F1425" i="1"/>
  <c r="F1424" i="1"/>
  <c r="F1423" i="1"/>
  <c r="F1422" i="1"/>
  <c r="F1421" i="1"/>
  <c r="F1420" i="1"/>
  <c r="F1419" i="1"/>
  <c r="F1418" i="1"/>
  <c r="F1411" i="1"/>
  <c r="F1410" i="1"/>
  <c r="F1409" i="1"/>
  <c r="F1408" i="1"/>
  <c r="F1407" i="1"/>
  <c r="F1406" i="1"/>
  <c r="F1405" i="1"/>
  <c r="F1404" i="1"/>
  <c r="F1403" i="1"/>
  <c r="F1396" i="1"/>
  <c r="F1395" i="1"/>
  <c r="F1394" i="1"/>
  <c r="F1393" i="1"/>
  <c r="F1392" i="1"/>
  <c r="F1391" i="1"/>
  <c r="F1390" i="1"/>
  <c r="F1389" i="1"/>
  <c r="F1388" i="1"/>
  <c r="F1381" i="1"/>
  <c r="F1380" i="1"/>
  <c r="F1379" i="1"/>
  <c r="F1372" i="1"/>
  <c r="F1365" i="1"/>
  <c r="F1364" i="1"/>
  <c r="F1363" i="1"/>
  <c r="F1362" i="1"/>
  <c r="F1361" i="1"/>
  <c r="F1354" i="1"/>
  <c r="F1353" i="1"/>
  <c r="F1352" i="1"/>
  <c r="F1351" i="1"/>
  <c r="F1350" i="1"/>
  <c r="F1343" i="1"/>
  <c r="F1342" i="1"/>
  <c r="F1341" i="1"/>
  <c r="F1340" i="1"/>
  <c r="F1339" i="1"/>
  <c r="F1331" i="1"/>
  <c r="F1330" i="1"/>
  <c r="F1329" i="1"/>
  <c r="F1321" i="1"/>
  <c r="F1320" i="1"/>
  <c r="F1319" i="1"/>
  <c r="F1318" i="1"/>
  <c r="F1317" i="1"/>
  <c r="D1309" i="1"/>
  <c r="D1308" i="1"/>
  <c r="F1308" i="1" s="1"/>
  <c r="F1310" i="1"/>
  <c r="F1309" i="1"/>
  <c r="F1301" i="1"/>
  <c r="F1300" i="1"/>
  <c r="F1299" i="1"/>
  <c r="F1298" i="1"/>
  <c r="F1297" i="1"/>
  <c r="F1290" i="1"/>
  <c r="F1289" i="1"/>
  <c r="F1288" i="1"/>
  <c r="F1287" i="1"/>
  <c r="F1286" i="1"/>
  <c r="F1285" i="1"/>
  <c r="F1278" i="1"/>
  <c r="F1277" i="1"/>
  <c r="F1276" i="1"/>
  <c r="F1275" i="1"/>
  <c r="F1274" i="1"/>
  <c r="F1273" i="1"/>
  <c r="F1266" i="1"/>
  <c r="F1265" i="1"/>
  <c r="F1264" i="1"/>
  <c r="F1263" i="1"/>
  <c r="F1262" i="1"/>
  <c r="F1261" i="1"/>
  <c r="F1254" i="1"/>
  <c r="F1253" i="1"/>
  <c r="F1252" i="1"/>
  <c r="F1251" i="1"/>
  <c r="F1250" i="1"/>
  <c r="F1249" i="1"/>
  <c r="F1242" i="1"/>
  <c r="F1241" i="1"/>
  <c r="F1240" i="1"/>
  <c r="F1239" i="1"/>
  <c r="F1238" i="1"/>
  <c r="F1237" i="1"/>
  <c r="F1230" i="1"/>
  <c r="F1229" i="1"/>
  <c r="F1228" i="1"/>
  <c r="F1227" i="1"/>
  <c r="F1226" i="1"/>
  <c r="F1225" i="1"/>
  <c r="F1218" i="1"/>
  <c r="F1217" i="1"/>
  <c r="F1216" i="1"/>
  <c r="F1215" i="1"/>
  <c r="F1214" i="1"/>
  <c r="F1213" i="1"/>
  <c r="F1206" i="1"/>
  <c r="F1205" i="1"/>
  <c r="F1204" i="1"/>
  <c r="F1203" i="1"/>
  <c r="F1202" i="1"/>
  <c r="F1201" i="1"/>
  <c r="F1194" i="1"/>
  <c r="F1193" i="1"/>
  <c r="F1192" i="1"/>
  <c r="F1191" i="1"/>
  <c r="F1190" i="1"/>
  <c r="F1189" i="1"/>
  <c r="F1182" i="1"/>
  <c r="F1181" i="1"/>
  <c r="F1180" i="1"/>
  <c r="F1179" i="1"/>
  <c r="F1178" i="1"/>
  <c r="F1177" i="1"/>
  <c r="F1170" i="1"/>
  <c r="F1169" i="1"/>
  <c r="F1168" i="1"/>
  <c r="F1167" i="1"/>
  <c r="F1166" i="1"/>
  <c r="F1165" i="1"/>
  <c r="F1158" i="1"/>
  <c r="F1157" i="1"/>
  <c r="F1156" i="1"/>
  <c r="F1155" i="1"/>
  <c r="F1154" i="1"/>
  <c r="F1153" i="1"/>
  <c r="F1146" i="1"/>
  <c r="F1145" i="1"/>
  <c r="F1144" i="1"/>
  <c r="F1143" i="1"/>
  <c r="F1142" i="1"/>
  <c r="F1141" i="1"/>
  <c r="F1134" i="1"/>
  <c r="F1133" i="1"/>
  <c r="F1132" i="1"/>
  <c r="F1131" i="1"/>
  <c r="F1130" i="1"/>
  <c r="F1129" i="1"/>
  <c r="F1117" i="1"/>
  <c r="F1122" i="1"/>
  <c r="F1121" i="1"/>
  <c r="F1120" i="1"/>
  <c r="F1119" i="1"/>
  <c r="F1118" i="1"/>
  <c r="F1110" i="1"/>
  <c r="F1109" i="1"/>
  <c r="F1108" i="1"/>
  <c r="F1107" i="1"/>
  <c r="F1106" i="1"/>
  <c r="F1105" i="1"/>
  <c r="F1098" i="1"/>
  <c r="F1097" i="1"/>
  <c r="F1096" i="1"/>
  <c r="F1095" i="1"/>
  <c r="F1094" i="1"/>
  <c r="F1093" i="1"/>
  <c r="F1086" i="1"/>
  <c r="F1085" i="1"/>
  <c r="F1084" i="1"/>
  <c r="F1083" i="1"/>
  <c r="F1082" i="1"/>
  <c r="F1081" i="1"/>
  <c r="F1074" i="1"/>
  <c r="F1073" i="1"/>
  <c r="F1072" i="1"/>
  <c r="F1071" i="1"/>
  <c r="F1070" i="1"/>
  <c r="F1069" i="1"/>
  <c r="F1062" i="1"/>
  <c r="F1061" i="1"/>
  <c r="F1060" i="1"/>
  <c r="F1059" i="1"/>
  <c r="F1058" i="1"/>
  <c r="F1057" i="1"/>
  <c r="F1050" i="1"/>
  <c r="F1049" i="1"/>
  <c r="F1048" i="1"/>
  <c r="F1047" i="1"/>
  <c r="F1046" i="1"/>
  <c r="F1045" i="1"/>
  <c r="F1038" i="1"/>
  <c r="F1037" i="1"/>
  <c r="F1036" i="1"/>
  <c r="F1035" i="1"/>
  <c r="F1034" i="1"/>
  <c r="F1033" i="1"/>
  <c r="F1026" i="1"/>
  <c r="F1025" i="1"/>
  <c r="F1024" i="1"/>
  <c r="F1023" i="1"/>
  <c r="F1022" i="1"/>
  <c r="F1021" i="1"/>
  <c r="F1014" i="1"/>
  <c r="F1013" i="1"/>
  <c r="F1012" i="1"/>
  <c r="F1011" i="1"/>
  <c r="F1010" i="1"/>
  <c r="F1009" i="1"/>
  <c r="F1002" i="1"/>
  <c r="F1001" i="1"/>
  <c r="F1000" i="1"/>
  <c r="F999" i="1"/>
  <c r="F998" i="1"/>
  <c r="F997" i="1"/>
  <c r="F990" i="1"/>
  <c r="F989" i="1"/>
  <c r="F988" i="1"/>
  <c r="F987" i="1"/>
  <c r="F986" i="1"/>
  <c r="F985" i="1"/>
  <c r="F978" i="1"/>
  <c r="F977" i="1"/>
  <c r="F976" i="1"/>
  <c r="F975" i="1"/>
  <c r="F974" i="1"/>
  <c r="F973" i="1"/>
  <c r="F966" i="1"/>
  <c r="F965" i="1"/>
  <c r="F964" i="1"/>
  <c r="F963" i="1"/>
  <c r="F962" i="1"/>
  <c r="F961" i="1"/>
  <c r="F954" i="1"/>
  <c r="F953" i="1"/>
  <c r="F952" i="1"/>
  <c r="F951" i="1"/>
  <c r="F950" i="1"/>
  <c r="F949" i="1"/>
  <c r="F942" i="1"/>
  <c r="F941" i="1"/>
  <c r="F940" i="1"/>
  <c r="F939" i="1"/>
  <c r="F938" i="1"/>
  <c r="F937" i="1"/>
  <c r="F930" i="1"/>
  <c r="F929" i="1"/>
  <c r="F928" i="1"/>
  <c r="F927" i="1"/>
  <c r="F926" i="1"/>
  <c r="F925" i="1"/>
  <c r="F918" i="1"/>
  <c r="F917" i="1"/>
  <c r="F916" i="1"/>
  <c r="F915" i="1"/>
  <c r="F914" i="1"/>
  <c r="F913" i="1"/>
  <c r="F906" i="1"/>
  <c r="F905" i="1"/>
  <c r="F904" i="1"/>
  <c r="F903" i="1"/>
  <c r="F902" i="1"/>
  <c r="F901" i="1"/>
  <c r="F894" i="1"/>
  <c r="F893" i="1"/>
  <c r="F892" i="1"/>
  <c r="F891" i="1"/>
  <c r="F890" i="1"/>
  <c r="F889" i="1"/>
  <c r="F882" i="1"/>
  <c r="F881" i="1"/>
  <c r="F880" i="1"/>
  <c r="F879" i="1"/>
  <c r="F878" i="1"/>
  <c r="F877" i="1"/>
  <c r="F870" i="1"/>
  <c r="F869" i="1"/>
  <c r="F868" i="1"/>
  <c r="F867" i="1"/>
  <c r="F866" i="1"/>
  <c r="F865" i="1"/>
  <c r="F858" i="1"/>
  <c r="F857" i="1"/>
  <c r="F856" i="1"/>
  <c r="F855" i="1"/>
  <c r="F854" i="1"/>
  <c r="F853" i="1"/>
  <c r="F846" i="1"/>
  <c r="F845" i="1"/>
  <c r="F844" i="1"/>
  <c r="F843" i="1"/>
  <c r="F842" i="1"/>
  <c r="F841" i="1"/>
  <c r="F834" i="1"/>
  <c r="F833" i="1"/>
  <c r="F832" i="1"/>
  <c r="F831" i="1"/>
  <c r="F830" i="1"/>
  <c r="F829" i="1"/>
  <c r="F822" i="1"/>
  <c r="F821" i="1"/>
  <c r="F820" i="1"/>
  <c r="F819" i="1"/>
  <c r="F818" i="1"/>
  <c r="F817" i="1"/>
  <c r="F810" i="1"/>
  <c r="F809" i="1"/>
  <c r="F808" i="1"/>
  <c r="F807" i="1"/>
  <c r="F806" i="1"/>
  <c r="F805" i="1"/>
  <c r="F798" i="1"/>
  <c r="F797" i="1"/>
  <c r="F796" i="1"/>
  <c r="F795" i="1"/>
  <c r="F794" i="1"/>
  <c r="F793" i="1"/>
  <c r="F786" i="1"/>
  <c r="F785" i="1"/>
  <c r="F784" i="1"/>
  <c r="F783" i="1"/>
  <c r="F782" i="1"/>
  <c r="F781" i="1"/>
  <c r="F774" i="1"/>
  <c r="F773" i="1"/>
  <c r="F772" i="1"/>
  <c r="F771" i="1"/>
  <c r="F764" i="1"/>
  <c r="F763" i="1"/>
  <c r="F762" i="1"/>
  <c r="F761" i="1"/>
  <c r="F754" i="1"/>
  <c r="F753" i="1"/>
  <c r="F752" i="1"/>
  <c r="F751" i="1"/>
  <c r="F744" i="1"/>
  <c r="F743" i="1"/>
  <c r="F742" i="1"/>
  <c r="F741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3" i="1" l="1"/>
  <c r="F682" i="1"/>
  <c r="F681" i="1"/>
  <c r="F680" i="1"/>
  <c r="F679" i="1"/>
  <c r="F678" i="1"/>
  <c r="F671" i="1"/>
  <c r="F670" i="1"/>
  <c r="F669" i="1"/>
  <c r="F668" i="1"/>
  <c r="F667" i="1"/>
  <c r="F666" i="1"/>
  <c r="F659" i="1"/>
  <c r="F658" i="1"/>
  <c r="F657" i="1"/>
  <c r="F656" i="1"/>
  <c r="F655" i="1"/>
  <c r="F654" i="1"/>
  <c r="F647" i="1"/>
  <c r="F646" i="1"/>
  <c r="F645" i="1"/>
  <c r="F644" i="1"/>
  <c r="F643" i="1"/>
  <c r="F642" i="1"/>
  <c r="F635" i="1"/>
  <c r="F634" i="1"/>
  <c r="F633" i="1"/>
  <c r="F632" i="1"/>
  <c r="F631" i="1"/>
  <c r="F630" i="1"/>
  <c r="F623" i="1"/>
  <c r="F622" i="1"/>
  <c r="F621" i="1"/>
  <c r="F620" i="1"/>
  <c r="F619" i="1"/>
  <c r="F618" i="1"/>
  <c r="F611" i="1"/>
  <c r="F610" i="1"/>
  <c r="F609" i="1"/>
  <c r="F608" i="1"/>
  <c r="F607" i="1"/>
  <c r="F606" i="1"/>
  <c r="F599" i="1"/>
  <c r="F598" i="1"/>
  <c r="F597" i="1"/>
  <c r="F596" i="1"/>
  <c r="F595" i="1"/>
  <c r="F594" i="1"/>
  <c r="F587" i="1" l="1"/>
  <c r="F586" i="1"/>
  <c r="F585" i="1"/>
  <c r="F584" i="1"/>
  <c r="F583" i="1"/>
  <c r="F582" i="1"/>
  <c r="F515" i="1" l="1"/>
  <c r="F514" i="1"/>
  <c r="F513" i="1"/>
  <c r="F512" i="1"/>
  <c r="F511" i="1"/>
  <c r="F510" i="1"/>
  <c r="F503" i="1"/>
  <c r="F502" i="1"/>
  <c r="F501" i="1"/>
  <c r="F500" i="1"/>
  <c r="F499" i="1"/>
  <c r="F498" i="1"/>
  <c r="F491" i="1"/>
  <c r="F490" i="1"/>
  <c r="F489" i="1"/>
  <c r="F488" i="1"/>
  <c r="F487" i="1"/>
  <c r="F486" i="1"/>
  <c r="F479" i="1"/>
  <c r="F478" i="1"/>
  <c r="F477" i="1"/>
  <c r="F476" i="1"/>
  <c r="F475" i="1"/>
  <c r="F474" i="1"/>
  <c r="F467" i="1"/>
  <c r="F466" i="1"/>
  <c r="F465" i="1"/>
  <c r="F464" i="1"/>
  <c r="F463" i="1"/>
  <c r="F462" i="1"/>
  <c r="F455" i="1"/>
  <c r="F454" i="1"/>
  <c r="F453" i="1"/>
  <c r="F452" i="1"/>
  <c r="F451" i="1"/>
  <c r="F450" i="1"/>
  <c r="F443" i="1"/>
  <c r="F442" i="1"/>
  <c r="F441" i="1"/>
  <c r="F440" i="1"/>
  <c r="F439" i="1"/>
  <c r="F438" i="1"/>
  <c r="F431" i="1"/>
  <c r="F430" i="1"/>
  <c r="F429" i="1"/>
  <c r="F428" i="1"/>
  <c r="F427" i="1"/>
  <c r="F426" i="1"/>
  <c r="F419" i="1"/>
  <c r="F418" i="1"/>
  <c r="F417" i="1"/>
  <c r="F416" i="1"/>
  <c r="F415" i="1"/>
  <c r="F414" i="1"/>
  <c r="F407" i="1"/>
  <c r="F406" i="1"/>
  <c r="F405" i="1"/>
  <c r="F404" i="1"/>
  <c r="F403" i="1"/>
  <c r="F402" i="1"/>
  <c r="F395" i="1"/>
  <c r="F394" i="1"/>
  <c r="F393" i="1"/>
  <c r="F392" i="1"/>
  <c r="F391" i="1"/>
  <c r="F390" i="1"/>
  <c r="F347" i="1"/>
  <c r="F346" i="1"/>
  <c r="F345" i="1"/>
  <c r="F344" i="1"/>
  <c r="F343" i="1"/>
  <c r="F342" i="1"/>
  <c r="F383" i="1"/>
  <c r="F382" i="1"/>
  <c r="F381" i="1"/>
  <c r="F380" i="1"/>
  <c r="F379" i="1"/>
  <c r="F378" i="1"/>
  <c r="F371" i="1"/>
  <c r="F370" i="1"/>
  <c r="F369" i="1"/>
  <c r="F368" i="1"/>
  <c r="F367" i="1"/>
  <c r="F366" i="1"/>
  <c r="F575" i="1" l="1"/>
  <c r="F574" i="1"/>
  <c r="F573" i="1"/>
  <c r="F572" i="1"/>
  <c r="F571" i="1"/>
  <c r="F570" i="1"/>
  <c r="F563" i="1"/>
  <c r="F562" i="1"/>
  <c r="F561" i="1"/>
  <c r="F560" i="1"/>
  <c r="F559" i="1"/>
  <c r="F558" i="1"/>
  <c r="F551" i="1" l="1"/>
  <c r="F550" i="1"/>
  <c r="F549" i="1"/>
  <c r="F548" i="1"/>
  <c r="F547" i="1"/>
  <c r="F546" i="1"/>
  <c r="F539" i="1"/>
  <c r="F538" i="1"/>
  <c r="F537" i="1"/>
  <c r="F536" i="1"/>
  <c r="F535" i="1"/>
  <c r="F534" i="1"/>
  <c r="F527" i="1"/>
  <c r="F526" i="1"/>
  <c r="F525" i="1"/>
  <c r="F524" i="1"/>
  <c r="F523" i="1"/>
  <c r="F522" i="1"/>
  <c r="F359" i="1"/>
  <c r="F358" i="1"/>
  <c r="F357" i="1"/>
  <c r="F356" i="1"/>
  <c r="F355" i="1"/>
  <c r="F354" i="1"/>
  <c r="F334" i="1"/>
  <c r="F335" i="1"/>
  <c r="F333" i="1"/>
  <c r="F332" i="1"/>
  <c r="F331" i="1"/>
  <c r="F330" i="1"/>
  <c r="F323" i="1"/>
  <c r="F322" i="1"/>
  <c r="F321" i="1"/>
  <c r="F320" i="1"/>
  <c r="F319" i="1"/>
  <c r="F312" i="1"/>
  <c r="F311" i="1"/>
  <c r="F310" i="1"/>
  <c r="F309" i="1"/>
  <c r="F308" i="1"/>
  <c r="F301" i="1"/>
  <c r="F300" i="1"/>
  <c r="F299" i="1"/>
  <c r="F298" i="1"/>
  <c r="F297" i="1"/>
  <c r="F290" i="1"/>
  <c r="F289" i="1"/>
  <c r="F288" i="1"/>
  <c r="F287" i="1"/>
  <c r="F286" i="1"/>
  <c r="F279" i="1"/>
  <c r="F278" i="1"/>
  <c r="F277" i="1"/>
  <c r="F276" i="1"/>
  <c r="F275" i="1"/>
  <c r="F268" i="1"/>
  <c r="F267" i="1"/>
  <c r="F266" i="1"/>
  <c r="F265" i="1"/>
  <c r="F264" i="1"/>
  <c r="F257" i="1"/>
  <c r="F256" i="1"/>
  <c r="F255" i="1"/>
  <c r="F254" i="1"/>
  <c r="F253" i="1"/>
  <c r="F246" i="1"/>
  <c r="F245" i="1"/>
  <c r="F244" i="1"/>
  <c r="F243" i="1"/>
  <c r="F242" i="1"/>
  <c r="F235" i="1"/>
  <c r="F234" i="1"/>
  <c r="F233" i="1"/>
  <c r="F232" i="1"/>
  <c r="F231" i="1"/>
  <c r="F224" i="1"/>
  <c r="F223" i="1"/>
  <c r="F222" i="1"/>
  <c r="F221" i="1"/>
  <c r="F220" i="1"/>
  <c r="F213" i="1"/>
  <c r="F212" i="1"/>
  <c r="F211" i="1"/>
  <c r="F210" i="1"/>
  <c r="F209" i="1"/>
  <c r="F200" i="1"/>
  <c r="F202" i="1"/>
  <c r="F201" i="1"/>
  <c r="F199" i="1"/>
  <c r="F198" i="1"/>
  <c r="F191" i="1"/>
  <c r="F190" i="1"/>
  <c r="F189" i="1"/>
  <c r="F182" i="1"/>
  <c r="F181" i="1"/>
  <c r="F180" i="1"/>
  <c r="F173" i="1"/>
  <c r="F172" i="1"/>
  <c r="F171" i="1"/>
  <c r="F164" i="1"/>
  <c r="F163" i="1"/>
  <c r="F162" i="1"/>
  <c r="F155" i="1"/>
  <c r="F154" i="1"/>
  <c r="F153" i="1"/>
  <c r="F146" i="1"/>
  <c r="F145" i="1"/>
  <c r="F144" i="1"/>
  <c r="F137" i="1"/>
  <c r="F136" i="1"/>
  <c r="F135" i="1"/>
  <c r="F128" i="1"/>
  <c r="F127" i="1"/>
  <c r="F126" i="1"/>
  <c r="F119" i="1"/>
  <c r="F118" i="1"/>
  <c r="F117" i="1"/>
  <c r="F110" i="1"/>
  <c r="F109" i="1"/>
  <c r="F108" i="1"/>
  <c r="F101" i="1"/>
  <c r="F100" i="1"/>
  <c r="F99" i="1"/>
  <c r="F91" i="1"/>
  <c r="F92" i="1"/>
  <c r="F90" i="1"/>
  <c r="F83" i="1"/>
  <c r="F82" i="1"/>
  <c r="F81" i="1"/>
  <c r="F80" i="1"/>
  <c r="F73" i="1"/>
  <c r="F72" i="1"/>
  <c r="F71" i="1"/>
  <c r="F70" i="1"/>
  <c r="F63" i="1"/>
  <c r="F62" i="1"/>
  <c r="F61" i="1"/>
  <c r="F60" i="1"/>
  <c r="F53" i="1" l="1"/>
  <c r="F52" i="1"/>
  <c r="F51" i="1"/>
  <c r="F50" i="1"/>
  <c r="F43" i="1"/>
  <c r="F42" i="1"/>
  <c r="F41" i="1"/>
  <c r="F40" i="1"/>
  <c r="F33" i="1"/>
  <c r="F32" i="1"/>
  <c r="F31" i="1"/>
  <c r="F30" i="1"/>
  <c r="F29" i="1"/>
  <c r="F28" i="1"/>
  <c r="F27" i="1"/>
  <c r="F26" i="1"/>
  <c r="F17" i="1"/>
  <c r="F15" i="1"/>
  <c r="F13" i="1"/>
  <c r="F16" i="1"/>
  <c r="F14" i="1"/>
  <c r="F19" i="1"/>
  <c r="F18" i="1"/>
  <c r="F12" i="1"/>
</calcChain>
</file>

<file path=xl/sharedStrings.xml><?xml version="1.0" encoding="utf-8"?>
<sst xmlns="http://schemas.openxmlformats.org/spreadsheetml/2006/main" count="12792" uniqueCount="1343">
  <si>
    <t>COMPOSIÇÃO DE CUSTOS UNITÁRIOS</t>
  </si>
  <si>
    <t>COM DESONERAÇÃO</t>
  </si>
  <si>
    <t>SEM DESONERAÇÃO</t>
  </si>
  <si>
    <t>DATA</t>
  </si>
  <si>
    <t>Referência</t>
  </si>
  <si>
    <t>Descrição</t>
  </si>
  <si>
    <t>Unidade</t>
  </si>
  <si>
    <t>Coeficiente</t>
  </si>
  <si>
    <t>Custo unitário</t>
  </si>
  <si>
    <t>Custo total</t>
  </si>
  <si>
    <t>H</t>
  </si>
  <si>
    <t xml:space="preserve">SERVENTE C/ENC. SOCIAIS E COMPLEMENTARES </t>
  </si>
  <si>
    <t>TOTAL</t>
  </si>
  <si>
    <t>INFRAESTRUTURA</t>
  </si>
  <si>
    <t>GALERIAS DE ÁGUAS PLUVIAIS</t>
  </si>
  <si>
    <t>CONTENÇÕES</t>
  </si>
  <si>
    <t>TERRAPLENAGEM</t>
  </si>
  <si>
    <t>SINALIZAÇÃO</t>
  </si>
  <si>
    <t>PAISAGISMO</t>
  </si>
  <si>
    <t>E9571</t>
  </si>
  <si>
    <t>E9524</t>
  </si>
  <si>
    <t>E9685</t>
  </si>
  <si>
    <t>CHP</t>
  </si>
  <si>
    <t>CHI</t>
  </si>
  <si>
    <t>CAMINHÃO TANQUE 10.000 L</t>
  </si>
  <si>
    <t>MOTONIVELADORA - 93 KW</t>
  </si>
  <si>
    <t>ROLO COMPRESSOR PÉ DE CARNEIRO VIBRATÓRIO AUTOPROPELIDO (CA-25)</t>
  </si>
  <si>
    <t>ARGILA OU ARGILA ARENOSA - SEM TRANSPORTE</t>
  </si>
  <si>
    <t>M³</t>
  </si>
  <si>
    <t>GAP-001</t>
  </si>
  <si>
    <t>UNIDADE: M³</t>
  </si>
  <si>
    <t>EXECUÇÃO E COMPACTAÇÃO DE ATERRO COM SOLO ARGILOSO SEM TRANSPORTE (EMPOLAMENTO 25%)</t>
  </si>
  <si>
    <t>GAP-002</t>
  </si>
  <si>
    <t>EXECUÇÃO E COMPACTAÇÃO DE ATERRO COM AREIA SEM TRANSPORTE (EMPOLAMENTO 16%)</t>
  </si>
  <si>
    <t>E9762</t>
  </si>
  <si>
    <t>ROLO COMPACTADOR DE PNEUS AUTOPROPELIDO (AP-26)</t>
  </si>
  <si>
    <t>AREIA PARA ATERRO - SEM TRANSPORTE</t>
  </si>
  <si>
    <t>GAP-003</t>
  </si>
  <si>
    <t>COMPACTAÇÃO DE ATERRO COM SOQUETE VIBRATÓRIO</t>
  </si>
  <si>
    <t>E9107</t>
  </si>
  <si>
    <t>COMPACTADOR DE SOLOS COM SOQUETE VIBRATÓRIO</t>
  </si>
  <si>
    <t xml:space="preserve">PEDREIRO C/ENC. SOCIAIS E COMPLEMENTARES </t>
  </si>
  <si>
    <t>GAP-004</t>
  </si>
  <si>
    <t>COMPACTAÇÃO DE ATERRO COM PLACA VIBRATÓRIA</t>
  </si>
  <si>
    <t>E9556</t>
  </si>
  <si>
    <t>COMPACTADOR MANUAL DE PLACA VIBRATÓRIA</t>
  </si>
  <si>
    <t>GAP-009</t>
  </si>
  <si>
    <t>UNIDADE: M</t>
  </si>
  <si>
    <t>FORNECIMENTO E  ASSENTAMENTO DE  CANALETA DE CONCRETO Ø 200 MM - SEM TRANSPORTE</t>
  </si>
  <si>
    <t>CALHA/CANALETA DE CONCRETO SIMPLES, TIPO MEIA CANA, D = 200 MM, PARA ÁGUA PLUVIAL</t>
  </si>
  <si>
    <t>ARGAMASSA DE CIMENTO E AREIA, TRAÇO 1:3 - PREPARO MECÂNICO COM BETONEIRA 400 L.</t>
  </si>
  <si>
    <t>UD</t>
  </si>
  <si>
    <t>GAP-010</t>
  </si>
  <si>
    <t>FORNECIMENTO E  ASSENTAMENTO DE  CANALETA DE CONCRETO Ø 300 MM - SEM TRANSPORTE</t>
  </si>
  <si>
    <t>CALHA/CANALETA DE CONCRETO SIMPLES, TIPO MEIA CANA, D = 300 MM, PARA ÁGUA PLUVIAL</t>
  </si>
  <si>
    <t>GAP-011</t>
  </si>
  <si>
    <t>FORNECIMENTO E  ASSENTAMENTO DE  CANALETA DE CONCRETO Ø 400 MM - SEM TRANSPORTE</t>
  </si>
  <si>
    <t>CALHA/CANALETA DE CONCRETO SIMPLES, TIPO MEIA CANA, D = 400 MM, PARA ÁGUA PLUVIAL</t>
  </si>
  <si>
    <t>GAP-012</t>
  </si>
  <si>
    <t>RETIRADA DE TUBO DE CONCRETO D=0,20M</t>
  </si>
  <si>
    <t>E9526</t>
  </si>
  <si>
    <t xml:space="preserve">RETROESCAVADEIRA DE PNEUS </t>
  </si>
  <si>
    <t>GAP-013</t>
  </si>
  <si>
    <t>RETIRADA DE TUBO DE CONCRETO D=0,30M</t>
  </si>
  <si>
    <t>GAP-014</t>
  </si>
  <si>
    <t>RETIRADA DE TUBO DE CONCRETO D=0,40M</t>
  </si>
  <si>
    <t>GAP-015</t>
  </si>
  <si>
    <t>RETIRADA DE TUBO DE CONCRETO D=0,50M</t>
  </si>
  <si>
    <t>GAP-016</t>
  </si>
  <si>
    <t>RETIRADA DE TUBO DE CONCRETO D=0,60M</t>
  </si>
  <si>
    <t>GAP-017</t>
  </si>
  <si>
    <t>RETIRADA DE TUBO DE CONCRETO D=0,80M</t>
  </si>
  <si>
    <t>GAP-018</t>
  </si>
  <si>
    <t>RETIRADA DE TUBO DE CONCRETO D=1,00M</t>
  </si>
  <si>
    <t>GAP-019</t>
  </si>
  <si>
    <t>RETIRADA DE TUBO DE CONCRETO D=1,20M</t>
  </si>
  <si>
    <t>GAP-020</t>
  </si>
  <si>
    <t>RETIRADA DE TUBO DE CONCRETO D=1,50M</t>
  </si>
  <si>
    <t>E9515</t>
  </si>
  <si>
    <t>ESCAVADEIRA HIDRÁULICA SOBRE ESTEIRAS</t>
  </si>
  <si>
    <t>GAP-021</t>
  </si>
  <si>
    <t>RETIRADA DE TUBO DE CONCRETO D=1,80M</t>
  </si>
  <si>
    <t>GAP-022</t>
  </si>
  <si>
    <t>RETIRADA DE TUBO DE CONCRETO D=2,00M</t>
  </si>
  <si>
    <t>GAP-023</t>
  </si>
  <si>
    <t>RETIRADA DE TUBO DE CONCRETO D=2,20M</t>
  </si>
  <si>
    <t>GAP-024</t>
  </si>
  <si>
    <t>REASSENTAMENTO DE TUBO DE CONCRETO Ø 200 MM</t>
  </si>
  <si>
    <t>GAP-025</t>
  </si>
  <si>
    <t>REASSENTAMENTO DE TUBO DE CONCRETO Ø 300 MM</t>
  </si>
  <si>
    <t>GAP-026</t>
  </si>
  <si>
    <t>REASSENTAMENTO DE TUBO DE CONCRETO Ø 400 MM</t>
  </si>
  <si>
    <t>GAP-027</t>
  </si>
  <si>
    <t>REASSENTAMENTO DE TUBO DE CONCRETO Ø 500 MM</t>
  </si>
  <si>
    <t>GAP-028</t>
  </si>
  <si>
    <t>REASSENTAMENTO DE TUBO DE CONCRETO Ø 600 MM</t>
  </si>
  <si>
    <t>GAP-029</t>
  </si>
  <si>
    <t>REASSENTAMENTO DE TUBO DE CONCRETO Ø 800 MM</t>
  </si>
  <si>
    <t>GAP-030</t>
  </si>
  <si>
    <t>REASSENTAMENTO DE TUBO DE CONCRETO Ø 1000 MM</t>
  </si>
  <si>
    <t>GAP-031</t>
  </si>
  <si>
    <t>REASSENTAMENTO DE TUBO DE CONCRETO Ø 1200 MM</t>
  </si>
  <si>
    <t>GAP-032</t>
  </si>
  <si>
    <t>REASSENTAMENTO DE TUBO DE CONCRETO Ø 1500 MM</t>
  </si>
  <si>
    <t>GAP-033</t>
  </si>
  <si>
    <t>REASSENTAMENTO DE TUBO DE CONCRETO Ø 1800 MM</t>
  </si>
  <si>
    <t>GAP-034</t>
  </si>
  <si>
    <t>REASSENTAMENTO DE TUBO DE CONCRETO Ø 2000 MM</t>
  </si>
  <si>
    <t>GAP-035</t>
  </si>
  <si>
    <t>REASSENTAMENTO DE TUBO DE CONCRETO Ø 2200 MM</t>
  </si>
  <si>
    <t>TUBO DE CONCRETO SIMPLES, CLASSE - PS1, PONTA E BOLSA, DN 200 MM, PARA ÁGUAS PLUVIAIS</t>
  </si>
  <si>
    <t>GAP-036</t>
  </si>
  <si>
    <t>FORNECIMENTO E ASSENTAMENTO DE TUBO DE CONCRETO SIMPLES - PS1, DIÂMETRO DE 200 MM, PONTA E BOLSA, EM LOCAL COM BAIXO NÍVEL DE INTERFERÊNCIAS (PESO = 0,0615 T)</t>
  </si>
  <si>
    <t>M</t>
  </si>
  <si>
    <t>GAP-037</t>
  </si>
  <si>
    <t>FORNECIMENTO E ASSENTAMENTO DE TUBO DE CONCRETO SIMPLES - PS1, DIÂMETRO DE 200 MM, PONTA E BOLSA, EM LOCAL COM ALTO NÍVEL DE INTERFERÊNCIAS (PESO = 0,0615 T)</t>
  </si>
  <si>
    <t>GAP-038</t>
  </si>
  <si>
    <t>GAP-039</t>
  </si>
  <si>
    <t>GAP-040</t>
  </si>
  <si>
    <t>GAP-041</t>
  </si>
  <si>
    <t>GAP-042</t>
  </si>
  <si>
    <t>GAP-128</t>
  </si>
  <si>
    <t>FORNECIMENTO E ASSENTAMENTO DE TUBO DE CONCRETO SIMPLES - PS1, DIÂMETRO DE 500 MM, MACHO E FEMEA, EM LOCAL COM BAIXO NÍVEL DE INTERFERÊNCIAS (PESO = 0,2245 T)</t>
  </si>
  <si>
    <t>TUBO DE CONCRETO SIMPLES PARA AGUAS PLUVIAIS, CLASSE PS1, COM ENCAIXE MACHO E FEMEA, DN 500 MM</t>
  </si>
  <si>
    <t>GAP-129</t>
  </si>
  <si>
    <t>FORNECIMENTO E ASSENTAMENTO DE TUBO DE CONCRETO SIMPLES - PS1, DIÂMETRO DE 500 MM, MACHO E FEMEA, EM LOCAL COM ALTO NÍVEL DE INTERFERÊNCIAS (PESO = 0,2245 T)</t>
  </si>
  <si>
    <t>FORNECIMENTO E ASSENTAMENTO DE TUBO DE CONCRETO ARMADO - PA1, DIÂMETRO DE 500 MM, MACHO E FEMEA, EM LOCAL COM BAIXO NÍVEL DE INTERFERÊNCIAS (PESO = 0,2280 T)</t>
  </si>
  <si>
    <t>GAP-130</t>
  </si>
  <si>
    <t>M2187</t>
  </si>
  <si>
    <t>TUBO DE CONCRETO ARMADO PA1 - D = 0,50 M</t>
  </si>
  <si>
    <t>GAP-131</t>
  </si>
  <si>
    <t>FORNECIMENTO E ASSENTAMENTO DE TUBO DE CONCRETO ARMADO - PA1, DIÂMETRO DE 600 MM, MACHO E FEMEA, EM LOCAL COM BAIXO NÍVEL DE INTERFERÊNCIAS (PESO = 0,3150 T)</t>
  </si>
  <si>
    <t>M2167</t>
  </si>
  <si>
    <t>TUBO DE CONCRETO ARMADO PA1 - D = 0,60 M</t>
  </si>
  <si>
    <t>GAP-132</t>
  </si>
  <si>
    <t>FORNECIMENTO E ASSENTAMENTO DE TUBO DE CONCRETO ARMADO - PA1, DIÂMETRO DE 800 MM, MACHO E FEMEA, EM LOCAL COM BAIXO NÍVEL DE INTERFERÊNCIAS (PESO = 0,6120 T)</t>
  </si>
  <si>
    <t>GAP-133</t>
  </si>
  <si>
    <t>FORNECIMENTO E ASSENTAMENTO DE TUBO DE CONCRETO ARMADO - PA1, DIÂMETRO DE 1000 MM, MACHO E FEMEA, EM LOCAL COM BAIXO NÍVEL DE INTERFERÊNCIAS (PESO = 0,8020 T)</t>
  </si>
  <si>
    <t>M2171</t>
  </si>
  <si>
    <t>TUBO DE CONCRETO ARMADO PA1 - D = 0,80 M</t>
  </si>
  <si>
    <t>M2175</t>
  </si>
  <si>
    <t>TUBO DE CONCRETO ARMADO PA1 - D = 1,00 M</t>
  </si>
  <si>
    <t>GAP-134</t>
  </si>
  <si>
    <t>FORNECIMENTO E ASSENTAMENTO DE TUBO DE CONCRETO ARMADO - PA1, DIÂMETRO DE 1200 MM, MACHO E FEMEA, EM LOCAL COM BAIXO NÍVEL DE INTERFERÊNCIAS (PESO = 1,1280 T)</t>
  </si>
  <si>
    <t>M2179</t>
  </si>
  <si>
    <t>TUBO DE CONCRETO ARMADO PA1 - D = 1,20 M</t>
  </si>
  <si>
    <t>GAP-135</t>
  </si>
  <si>
    <t>FORNECIMENTO E ASSENTAMENTO DE TUBO DE CONCRETO ARMADO - PA1, DIÂMETRO DE 1500 MM, MACHO E FEMEA, EM LOCAL COM BAIXO NÍVEL DE INTERFERÊNCIAS (PESO = 1,8870 T)</t>
  </si>
  <si>
    <t>M2183</t>
  </si>
  <si>
    <t>TUBO DE CONCRETO ARMADO PA1 - D = 1,50 M</t>
  </si>
  <si>
    <t>GAP-136</t>
  </si>
  <si>
    <t>FORNECIMENTO E ASSENTAMENTO DE TUBO DE CONCRETO ARMADO - PA1, DIÂMETRO DE 500 MM, MACHO E FEMEA, EM LOCAL COM ALTO NÍVEL DE INTERFERÊNCIAS (PESO = 0,2280 T)</t>
  </si>
  <si>
    <t>GAP-137</t>
  </si>
  <si>
    <t>FORNECIMENTO E ASSENTAMENTO DE TUBO DE CONCRETO ARMADO - PA1, DIÂMETRO DE 600 MM, MACHO E FEMEA, EM LOCAL COM ALTO NÍVEL DE INTERFERÊNCIAS (PESO = 0,3150 T)</t>
  </si>
  <si>
    <t>GAP-138</t>
  </si>
  <si>
    <t>FORNECIMENTO E ASSENTAMENTO DE TUBO DE CONCRETO ARMADO - PA1, DIÂMETRO DE 800 MM, MACHO E FEMEA, EM LOCAL COM ALTO NÍVEL DE INTERFERÊNCIAS (PESO = 0,6120 T)</t>
  </si>
  <si>
    <t>GAP-139</t>
  </si>
  <si>
    <t>FORNECIMENTO E ASSENTAMENTO DE TUBO DE CONCRETO ARMADO - PA1, DIÂMETRO DE 1000 MM, MACHO E FEMEA, EM LOCAL COM ALTO NÍVEL DE INTERFERÊNCIAS (PESO = 0,8020 T)</t>
  </si>
  <si>
    <t>GAP-140</t>
  </si>
  <si>
    <t>GAP-141</t>
  </si>
  <si>
    <t>FORNECIMENTO E ASSENTAMENTO DE TUBO DE CONCRETO ARMADO - PA1, DIÂMETRO DE 1200 MM, MACHO E FEMEA, EM LOCAL COM ALTO NÍVEL DE INTERFERÊNCIAS (PESO = 1,128 T)</t>
  </si>
  <si>
    <t>FORNECIMENTO E ASSENTAMENTO DE TUBO DE CONCRETO ARMADO - PA1, DIÂMETRO DE 1500 MM, MACHO E FEMEA, EM LOCAL COM ALTO NÍVEL DE INTERFERÊNCIAS (PESO = 1,8870 T)</t>
  </si>
  <si>
    <t>FORNECIMENTO E ASSENTAMENTO DE TUBO DE CONCRETO ARMADO - PA2, DIÂMETRO DE 800 MM, MACHO E FEMEA, EM LOCAL COM BAIXO NÍVEL DE INTERFERÊNCIAS (PESO = 0,6120 T)</t>
  </si>
  <si>
    <t>M2172</t>
  </si>
  <si>
    <t>TUBO DE CONCRETO ARMADO PA2 - D = 0,80 M</t>
  </si>
  <si>
    <t>FORNECIMENTO E ASSENTAMENTO DE TUBO DE CONCRETO ARMADO - PA2, DIÂMETRO DE 1000 MM, MACHO E FEMEA, EM LOCAL COM BAIXO NÍVEL DE INTERFERÊNCIAS (PESO = 0,8020 T)</t>
  </si>
  <si>
    <t>M2176</t>
  </si>
  <si>
    <t>TUBO DE CONCRETO ARMADO PA2 - D = 1,00 M</t>
  </si>
  <si>
    <t>FORNECIMENTO E ASSENTAMENTO DE TUBO DE CONCRETO ARMADO - PA2, DIÂMETRO DE 1200 MM, MACHO E FEMEA, EM LOCAL COM BAIXO NÍVEL DE INTERFERÊNCIAS (PESO = 1,128 T)</t>
  </si>
  <si>
    <t>M2180</t>
  </si>
  <si>
    <t>TUBO DE CONCRETO ARMADO PA2 - D = 1,20 M</t>
  </si>
  <si>
    <t>FORNECIMENTO E ASSENTAMENTO DE TUBO DE CONCRETO ARMADO - PA2, DIÂMETRO DE 1500 MM, MACHO E FEMEA, EM LOCAL COM BAIXO NÍVEL DE INTERFERÊNCIAS (PESO = 1,8870 T)</t>
  </si>
  <si>
    <t>M2184</t>
  </si>
  <si>
    <t>TUBO DE CONCRETO ARMADO PA2 - D = 1,50 M</t>
  </si>
  <si>
    <t>FORNECIMENTO E ASSENTAMENTO DE TUBO DE CONCRETO ARMADO - PA2, DIÂMETRO DE 1800 MM, MACHO E FEMEA, EM LOCAL COM BAIXO NÍVEL DE INTERFERÊNCIAS (PESO = 2,2360 T)</t>
  </si>
  <si>
    <t>COTAÇÃO 001</t>
  </si>
  <si>
    <t>TUBO DE CONCRETO ARMADO PA2 - D = 1,80 M</t>
  </si>
  <si>
    <t>m³</t>
  </si>
  <si>
    <t>M²</t>
  </si>
  <si>
    <t>KG</t>
  </si>
  <si>
    <t>PAV-096</t>
  </si>
  <si>
    <t>PAV-097</t>
  </si>
  <si>
    <t>SIN-062</t>
  </si>
  <si>
    <t>FORNECIMENTO E ASSENTAMENTO DE TUBO DE CONCRETO ARMADO - PA2, DIÂMETRO DE 2000 MM, MACHO E FEMEA, EM LOCAL COM BAIXO NÍVEL DE INTERFERÊNCIAS (PESO = 2,9805 T)</t>
  </si>
  <si>
    <t>GAP-043</t>
  </si>
  <si>
    <t>TUBO DE CONCRETO ARMADO PA2 - D = 2,20 M</t>
  </si>
  <si>
    <t>TUBO DE CONCRETO ARMADO PA2 - D = 2,00 M</t>
  </si>
  <si>
    <t>COTAÇÃO 041</t>
  </si>
  <si>
    <t>GAP-044</t>
  </si>
  <si>
    <t>FORNECIMENTO E ASSENTAMENTO DE TUBO DE CONCRETO ARMADO - PA2, DIÂMETRO DE 2200 MM, MACHO E FEMEA, EM LOCAL COM BAIXO NÍVEL DE INTERFERÊNCIAS (PESO = 3,6520 T)</t>
  </si>
  <si>
    <t>COTAÇÃO 002</t>
  </si>
  <si>
    <t>GAP-045</t>
  </si>
  <si>
    <t>FORNECIMENTO E ASSENTAMENTO DE TUBO DE CONCRETO ARMADO - PA2, DIÂMETRO DE 800 MM, MACHO E FEMEA, EM LOCAL COM ALTO NÍVEL DE INTERFERÊNCIAS (PESO = 0,6120 T)</t>
  </si>
  <si>
    <t>T</t>
  </si>
  <si>
    <t>GAP-046</t>
  </si>
  <si>
    <t>GAP-047</t>
  </si>
  <si>
    <t>GAP-048</t>
  </si>
  <si>
    <t>GAP-049</t>
  </si>
  <si>
    <t>FORNECIMENTO E ASSENTAMENTO DE TUBO DE CONCRETO ARMADO - PA2, DIÂMETRO DE 1800 MM, MACHO E FEMEA, EM LOCAL COM ALTO NÍVEL DE INTERFERÊNCIAS (PESO = 2,2360 T)</t>
  </si>
  <si>
    <t>GAP-050</t>
  </si>
  <si>
    <t>GAP-051</t>
  </si>
  <si>
    <t>FORNECIMENTO E ASSENTAMENTO DE TUBO DE CONCRETO ARMADO - PA2, DIÂMETRO DE 2200 MM, MACHO E FEMEA, EM LOCAL COM ALTO NÍVEL DE INTERFERÊNCIAS (PESO = 3,6520 T)</t>
  </si>
  <si>
    <t>GAP-052</t>
  </si>
  <si>
    <t>CAIXA DE CAPTAÇÃO SEM GRELHA TIPO BOCA DE LOBO</t>
  </si>
  <si>
    <t>GAP-053</t>
  </si>
  <si>
    <t>CAIXA BOCA DE LOBO COMBINADA DUPLA COM GRELHA DE FoFo, EM ALVENARIA COM BLOCOS DE CONCRETO</t>
  </si>
  <si>
    <t>GAP-054</t>
  </si>
  <si>
    <t>FORNECIMENTO E ASSENTAMENTO GRELHA CONCRETO ARMADO</t>
  </si>
  <si>
    <t>GAP-055</t>
  </si>
  <si>
    <t>FORNECIMENTO E ASSENTAMENTO GRELHA DE FERRO FUNDIDO</t>
  </si>
  <si>
    <t>GAP-056</t>
  </si>
  <si>
    <t>FORNECIMENTO E COLOCACAO DE TAMPÃO FoFo D = 600 MM</t>
  </si>
  <si>
    <t>GAP-057</t>
  </si>
  <si>
    <t>FORNECIMENTO E ASSENTAMENTO DE MEIO FIO BOCA DE LOBO</t>
  </si>
  <si>
    <t>GAP-058</t>
  </si>
  <si>
    <t>CAIXA DE LIGAÇÃO PARA TUBOS DE Ø 0,40 M NAS DIMENSÕES (INT.): 150 X 60 X 80 CM - ESPESSURA = 20 CM</t>
  </si>
  <si>
    <t>GAP-059</t>
  </si>
  <si>
    <t>CAIXA DE LIGAÇÃO PARA TUBOS DE Ø 0,50 M NAS DIMENSÕES (INT.): 150 X 60 X 80 CM - ESPESSURA = 20 CM</t>
  </si>
  <si>
    <t>GAP-060</t>
  </si>
  <si>
    <t>CAIXA DE LIGAÇÃO PARA TUBOS DE Ø 0,60 M NAS DIMENSÕES (INT.): 150 X 60 X 80 CM - ESPESSURA = 20 CM</t>
  </si>
  <si>
    <t>GAP-061</t>
  </si>
  <si>
    <t>CAIXA DE LIGAÇÃO PARA TUBOS DE Ø 0,80 M NAS DIMENSÕES (INT.): 150 X 90 X 100 CM - ESPESSURA = 20 CM</t>
  </si>
  <si>
    <t>GAP-062</t>
  </si>
  <si>
    <t>CAIXA DE LIGAÇÃO PARA TUBOS DE Ø 1,00 M NAS DIMENSÕES (INT.): 150 X 110 X 130 CM - ESPESSURA = 20 CM</t>
  </si>
  <si>
    <t>GAP-063</t>
  </si>
  <si>
    <t>CAIXA DE LIGAÇÃO PARA TUBOS DE Ø 1,20 M NAS DIMENSÕES (INT.): 150 X 130 X 150 CM - ESPESSURA = 20 CM</t>
  </si>
  <si>
    <t>GAP-064</t>
  </si>
  <si>
    <t>CAIXA DE LIGAÇÃO PARA TUBOS DE Ø 1,50 M NAS DIMENSÕES (INT.): 150 X 160 X 180 CM - ESPESSURA = 20 CM</t>
  </si>
  <si>
    <t>GAP-065</t>
  </si>
  <si>
    <t>CAIXA DE LIGAÇÃO COM QUEDA DE 50 CM PARA TUBOS DE Ø 0,40 M NAS DIMENSÕES (INT.): 150 X 60 X 130 CM - ESPESSURA = 20 CM</t>
  </si>
  <si>
    <t>GAP-066</t>
  </si>
  <si>
    <t>CAIXA DE LIGAÇÃO COM QUEDA DE 50 CM PARA TUBOS DE Ø 0,50 M NAS DIMENSÕES (EXT.): 150 X 60 X 130 CM - ESPESSURA = 20 CM</t>
  </si>
  <si>
    <t>GAP-067</t>
  </si>
  <si>
    <t>CAIXA DE LIGAÇÃO COM QUEDA DE 50 CM PARA TUBOS DE Ø 0,60 M NAS DIMENSÕES (INT.): 150 X 60 X 130 CM - ESPESSURA = 20 CM</t>
  </si>
  <si>
    <t>GAP-068</t>
  </si>
  <si>
    <t>CAIXA DE LIGAÇÃO COM QUEDA DE 50 CM PARA TUBOS DE Ø 0,80 M NAS DIMENSÕES (INT.): 150 X 90 X 150 CM - ESPESSURA = 20 CM</t>
  </si>
  <si>
    <t>GAP-069</t>
  </si>
  <si>
    <t>CAIXA DE LIGAÇÃO COM QUEDA DE 50 CM PARA TUBOS DE Ø 1,00 M NAS DIMENSÕES (INT.): 150 X 110 X 180 CM - ESPESSURA = 20 CM</t>
  </si>
  <si>
    <t>GAP-070</t>
  </si>
  <si>
    <t>CAIXA DE LIGAÇÃO COM QUEDA DE 50 CM PARA TUBOS DE Ø 1,20 M NAS DIMENSÕES (INT.): 150 X 130 X 200 CM - ESPESSURA = 20 CM</t>
  </si>
  <si>
    <t>GAP-071</t>
  </si>
  <si>
    <t>GAP-072</t>
  </si>
  <si>
    <t>CAIXA DE LIGAÇÃO COM QUEDA DE 100 CM PARA TUBOS DE Ø 0,40 M NAS DIMENSÕES (INT.): 150 X 60 X 180 CM - ESPESSURA = 20 CM</t>
  </si>
  <si>
    <t>GAP-073</t>
  </si>
  <si>
    <t>CAIXA DE LIGAÇÃO COM QUEDA DE 100 CM PARA TUBOS DE Ø 0,50 M NAS DIMENSÕES (INT.): 150 X 60 X 180 CM - ESPESSURA = 20 CM</t>
  </si>
  <si>
    <t>GAP-074</t>
  </si>
  <si>
    <t>CAIXA DE LIGAÇÃO COM QUEDA DE 100 CM PARA TUBOS DE Ø 0,60 M NAS DIMENSÕES (INT.): 150 X 60 X 180 CM - ESPESSURA = 20 CM</t>
  </si>
  <si>
    <t>GAP-075</t>
  </si>
  <si>
    <t>CAIXA DE LIGAÇÃO COM QUEDA DE 100 CM PARA TUBOS DE Ø 0,80 M NAS DIMENSÕES (INT.): 150 X 90 X 200 CM - ESPESSURA = 20 CM</t>
  </si>
  <si>
    <t>GAP-076</t>
  </si>
  <si>
    <t>CAIXA DE LIGAÇÃO COM QUEDA DE 100 CM PARA TUBOS DE Ø 1,00 M NAS DIMENSÕES (INT.): 150 X 110 X 230 CM - ESPESSURA = 20 CM</t>
  </si>
  <si>
    <t>GAP-077</t>
  </si>
  <si>
    <t>CAIXA DE LIGAÇÃO COM QUEDA DE 100 CM PARA TUBOS DE Ø 1,20 M NAS DIMENSÕES (INT.): 150 X 130 X 250 CM - ESPESSURA = 20 CM</t>
  </si>
  <si>
    <t>GAP-078</t>
  </si>
  <si>
    <t>GAP-079</t>
  </si>
  <si>
    <t>POÇO DE VISITA PARA TUBOS DE Ø 0,40 M NAS DIMENSÕES (INT.): 150 X 90 X 80 CM - ESPESSURA = 20 CM</t>
  </si>
  <si>
    <t>GAP-080</t>
  </si>
  <si>
    <t>POÇO DE VISITA PARA TUBOS DE Ø 0,50 M NAS DIMENSÕES (INT.): 150 X 90 X 80 CM - ESPESSURA = 20 CM</t>
  </si>
  <si>
    <t>GAP-081</t>
  </si>
  <si>
    <t>POÇO DE VISITA PARA TUBOS DE Ø 0,60 M NAS DIMENSÕES (INT.): 150 X 90 X 80 CM - ESPESSURA = 20 CM</t>
  </si>
  <si>
    <t>GAP-082</t>
  </si>
  <si>
    <t>POÇO DE VISITA PARA TUBOS DE Ø 0,80 M NAS DIMENSÕES (INT.): 150 X 100 X 100 CM - ESPESSURA = 20 CM</t>
  </si>
  <si>
    <t>GAP-083</t>
  </si>
  <si>
    <t>POÇO DE VISITA PARA TUBOS DE Ø 1,00 M NAS DIMENSÕES (INT.): 150 X 110 X 130 CM - ESPESSURA = 20 CM</t>
  </si>
  <si>
    <t>GAP-084</t>
  </si>
  <si>
    <t>GAP-085</t>
  </si>
  <si>
    <t>GAP-086</t>
  </si>
  <si>
    <t>POÇO DE VISITA COM QUEDA DE 0,50 M PARA TUBOS DE Ø 0,40 M NAS DIMENSÕES (INT.): 150 X 90 X 130 CM - ESPESSURA = 20 CM</t>
  </si>
  <si>
    <t>GAP-087</t>
  </si>
  <si>
    <t>POÇO DE VISITA COM QUEDA DE 0,50 M PARA TUBOS DE Ø 0,50 M NAS DIMENSÕES (INT.): 150 X 90 X 130 CM - ESPESSURA = 20 CM</t>
  </si>
  <si>
    <t>GAP-088</t>
  </si>
  <si>
    <t>POÇO DE VISITA COM QUEDA DE 0,50 M PARA TUBOS DE Ø 0,60 M NAS DIMENSÕES (INT.): 150 X 90 X 130 CM - ESPESSURA = 20 CM</t>
  </si>
  <si>
    <t>GAP-089</t>
  </si>
  <si>
    <t>POÇO DE VISITA COM QUEDA DE 0,50 M PARA TUBOS DE Ø 0,80 M NAS DIMENSÕES (INT.): 150 X 100 X 150 CM - ESPESSURA = 20 CM</t>
  </si>
  <si>
    <t>GAP-090</t>
  </si>
  <si>
    <t>POÇO DE VISITA COM QUEDA DE 0,50 M PARA TUBOS DE Ø 1,00 M NAS DIMENSÕES (INT.): 150 X 110 X 180 CM - ESPESSURA = 20 CM</t>
  </si>
  <si>
    <t>GAP-091</t>
  </si>
  <si>
    <t>POÇO DE VISITA COM QUEDA DE 0,50 M PARA TUBOS DE Ø 1,20 M NAS DIMENSÕES (INT.): 150 X 130 X 200 CM - ESPESSURA = 20 CM</t>
  </si>
  <si>
    <t>GAP-092</t>
  </si>
  <si>
    <t>POÇO DE VISITA COM QUEDA DE 0,50 M PARA TUBOS DE Ø 1,50 M NAS DIMENSÕES (INT.): 150 X 160 X 230 CM - ESPESSURA = 20 CM</t>
  </si>
  <si>
    <t>GAP-093</t>
  </si>
  <si>
    <t>POÇO DE VISITA COM QUEDA DE 1,00 M PARA TUBOS DE Ø 0,40 M NAS DIMENSÕES (INT.): 150 X 90 X 180 CM - ESPESSURA = 20 CM</t>
  </si>
  <si>
    <t>GAP-094</t>
  </si>
  <si>
    <t>POÇO DE VISITA COM QUEDA DE 1,00 M PARA TUBOS DE Ø 0,50 M NAS DIMENSÕES (INT.): 150 X 90 X 180 CM - ESPESSURA = 20 CM</t>
  </si>
  <si>
    <t>GAP-095</t>
  </si>
  <si>
    <t>POÇO DE VISITA COM QUEDA DE 1,00 M PARA TUBOS DE Ø 0,60 M NAS DIMENSÕES (INT.): 150 X 90 X 180 CM - ESPESSURA = 20 CM</t>
  </si>
  <si>
    <t>GAP-096</t>
  </si>
  <si>
    <t>POÇO DE VISITA COM QUEDA DE 1,00 M PARA TUBOS DE Ø 0,80 M NAS DIMENSÕES (INT.): 150 X 100 X 200 CM - ESPESSURA = 20 CM</t>
  </si>
  <si>
    <t>GAP-097</t>
  </si>
  <si>
    <t>POÇO DE VISITA COM QUEDA DE 1,00 M PARA TUBOS DE Ø 1,00 M NAS DIMENSÕES (INT.): 150 X 110 X 230 CM - ESPESSURA = 20 CM</t>
  </si>
  <si>
    <t>GAP-098</t>
  </si>
  <si>
    <t>POÇO DE VISITA COM QUEDA DE 1,00 M PARA TUBOS DE Ø 1,20 M NAS DIMENSÕES (INT.): 150 X 130 X 300 CM - ESPESSURA = 20 CM</t>
  </si>
  <si>
    <t>GAP-099</t>
  </si>
  <si>
    <t>POÇO DE VISITA COM QUEDA DE 1,00 M PARA TUBOS DE Ø 1,50 M NAS DIMENSÕES (INT.): 150 X 160 X 280 CM - ESPESSURA = 20 CM</t>
  </si>
  <si>
    <t>GAP-100</t>
  </si>
  <si>
    <t>LACRE DE CAIXA DE CAPTAÇÃO EM CONCRETO ARMADO NA PISTA OU PASSEIO</t>
  </si>
  <si>
    <t>GAP-103</t>
  </si>
  <si>
    <t>GAP-104</t>
  </si>
  <si>
    <t>GAP-105</t>
  </si>
  <si>
    <t>LASTRO DE BRITA 1</t>
  </si>
  <si>
    <t>GAP-106</t>
  </si>
  <si>
    <t>GAP-107</t>
  </si>
  <si>
    <t>GAP-108</t>
  </si>
  <si>
    <t>GAP-109</t>
  </si>
  <si>
    <t>GAP-111</t>
  </si>
  <si>
    <t>ESCAVAÇÃO MANUAL EM MATERIAL DURO COM PROFUNDIDADE MENOR OU IGUAL A 1,30 M</t>
  </si>
  <si>
    <t>GAP-112</t>
  </si>
  <si>
    <t>ESCAVAÇÃO MECÂNICA EM MATERIAL DURO COM PROFUNDIDADE MENOR OU IGUAL A 4,50 M COM RETROESCAVADEIRA</t>
  </si>
  <si>
    <t>GAP-113</t>
  </si>
  <si>
    <t>FORMA DE TÁBUA SERRADA DE PINUS SEM REAPROVEITAMENTO</t>
  </si>
  <si>
    <t>GAP-114</t>
  </si>
  <si>
    <t>FORMA DE MADEIRA SERRADA DE PINUS 1" COM REAPROVEITAMENTO DE 4 VEZES</t>
  </si>
  <si>
    <t>GAP-115</t>
  </si>
  <si>
    <t>FORMA DE CHAPA DE MADEIRA COMPENSADA RESINADA 14 MM COM REAPROVEITAMENTO DE 4 VEZES</t>
  </si>
  <si>
    <t>GAP-116</t>
  </si>
  <si>
    <t>ESGOTAMENTO CONTÍNUO D'ÁGUA</t>
  </si>
  <si>
    <t>GAP-117</t>
  </si>
  <si>
    <t>DRENAGEM COM TUBO DE CONCRETO POROSO D = 20 CM, PROFUNDIDADE ATÉ 1,50 M</t>
  </si>
  <si>
    <t>GAP-118</t>
  </si>
  <si>
    <t>DRENAGEM COM TUBO DE CONCRETO POROSO D = 30 CM, PROFUNDIDADE ATÉ 1,50 M</t>
  </si>
  <si>
    <t>GAP-119</t>
  </si>
  <si>
    <t>DRENAGEM COM TUBO PEAD CORRUGADO PERFURADO D = 65 MM, PROFUNDIDADE ATÉ 1,50 M</t>
  </si>
  <si>
    <t>GAP-120</t>
  </si>
  <si>
    <t>DRENAGEM COM TUBO PEAD CORRUGADO PERFURADO D = 100 MM, PROFUNDIDADE ATÉ 1,50 M</t>
  </si>
  <si>
    <t>GAP-121</t>
  </si>
  <si>
    <t>DRENAGEM COM TUBO PEAD CORRUGADO PERFURADO D = 200 MM, PROFUNDIDADE ATÉ 1,50 M</t>
  </si>
  <si>
    <t>GAP-122</t>
  </si>
  <si>
    <t>MANTA GEOTÊXTIL COM RESISTÊNCIA À TRAÇÃO DE 9 KN</t>
  </si>
  <si>
    <t>GAP-123</t>
  </si>
  <si>
    <t>MANTA GEOTÊXTIL COM RESISTÊNCIA À TRAÇÃO DE 10 KN</t>
  </si>
  <si>
    <t>GAP-124</t>
  </si>
  <si>
    <t>MANTA GEOTÊXTIL COM RESISTÊNCIA À TRAÇÃO DE 14 KN</t>
  </si>
  <si>
    <t>GAP-125</t>
  </si>
  <si>
    <t>DEMOLIÇÃO MANUAL DE CONCRETO SIMPLES SEM REAPROVEITAMENTO</t>
  </si>
  <si>
    <t>GAP-126</t>
  </si>
  <si>
    <t>DEMOLIÇÃO DE CONCRETO SIMPLES SEM REAPROVEITAMENTO COM MARTELETE</t>
  </si>
  <si>
    <t>GAP-127</t>
  </si>
  <si>
    <t>CON-001</t>
  </si>
  <si>
    <t>PERFURAÇÃO EM SOLO PARA TIRANTE MONOBARRA, COMPRIMENTO MAIOR OU IGUAL A 6 M E MENOR QUE 14 M, COM DIÂMETRO DE FURO DE 100 MM EXECUTADO COM HASTE E SEM TUBO DE REVESTIMENTO UTILIZANDO, PERFURATRIZ SOBRE ESTEIRA</t>
  </si>
  <si>
    <t>CON-002</t>
  </si>
  <si>
    <t>PERFURAÇÃO EM SOLO PARA TIRANTE MONOBARRA, COMPRIMENTO MAIOR OU IGUAL A 14 M E MENOR QUE 22 M, COM DIÂMETRO DE FURO DE 100 MM EXECUTADO COM HASTE E SEM TUBO DE REVESTIMENTO UTILIZANDO, PERFURATRIZ SOBRE ESTEIRA</t>
  </si>
  <si>
    <t>CON-003</t>
  </si>
  <si>
    <t>PERFURAÇÃO EM SOLO PARA TIRANTE MONOBARRA, COMPRIMENTO MAIOR OU IGUAL A 22 M E MENOR QUE 30 M, COM DIÂMETRO DE FURO DE 100 MM EXECUTADO COM HASTE E SEM TUBO DE REVESTIMENTO, UTILIZANDO PERFURATRIZ SOBRE ESTEIRA</t>
  </si>
  <si>
    <t>CON-004</t>
  </si>
  <si>
    <t>PERFURAÇÃO EM SOLO PARA TIRANTE MONOBARRA, COMPRIMENTO MAIOR OU IGUAL A 6 M E MENOR QUE 14 M, COM DIÂMETRO DE FURO DE 150 MM EXECUTADO COM HASTE E SEM TUBO DE REVESTIMENTO, UTILIZANDO PERFURATRIZ SOBRE ESTEIRA</t>
  </si>
  <si>
    <t>CON-005</t>
  </si>
  <si>
    <t>CON-006</t>
  </si>
  <si>
    <t>PERFURAÇÃO EM SOLO PARA TIRANTE MONOBARRA, COMPRIMENTO MAIOR OU IGUAL A 22 M E MENOR QUE 30 M, COM DIÂMETRO DE FURO DE 150 MM EXECUTADO COM HASTE E SEM TUBO DE REVESTIMENTO, UTILIZANDO PERFURATRIZ SOBRE ESTEIRA</t>
  </si>
  <si>
    <t>CON-007</t>
  </si>
  <si>
    <t>PERFURAÇÃO EM SOLO PARA TIRANTE MONOBARRA, COMPRIMENTO MAIOR OU IGUAL A 6 M E MENOR QUE 14 M, COM DIÂMETRO DE FURO DE 100 MM EXECUTADO COM HASTE E COM TUBO DE REVESTIMENTO, UTILIZANDO PERFURATRIZ SOBRE ESTEIRA</t>
  </si>
  <si>
    <t>CON-008</t>
  </si>
  <si>
    <t>PERFURAÇÃO EM SOLO PARA TIRANTE MONOBARRA, COMPRIMENTO MAIOR OU IGUAL A 14 M E MENOR QUE 22 M, COM DIÂMETRO DE FURO DE 100 MM EXECUTADO COM HASTE E COM TUBO DE REVESTIMENTO, UTILIZANDO PERFURATRIZ SOBRE ESTEIRA</t>
  </si>
  <si>
    <t>CON-009</t>
  </si>
  <si>
    <t>CON-010</t>
  </si>
  <si>
    <t>PERFURAÇÃO EM SOLO PARA TIRANTE MONOBARRA, COMPRIMENTO MAIOR OU IGUAL A 6 M E MENOR QUE 14 M, COM DIÂMETRO DE FURO DE 150 MM EXECUTADO COM HASTE E COM TUBO DE REVESTIMENTO, UTILIZANDO PERFURATRIZ SOBRE ESTEIRA</t>
  </si>
  <si>
    <t>CON-011</t>
  </si>
  <si>
    <t>PERFURAÇÃO EM SOLO PARA TIRANTE MONOBARRA, COMPRIMENTO MAIOR OU IGUAL A 14 M E MENOR QUE 22 M, COM DIÂMETRO DE FURO DE 150 MM EXECUTADO COM HASTE E COM TUBO DE REVESTIMENTO, UTILIZANDO PERFURATRIZ SOBRE ESTEIRA</t>
  </si>
  <si>
    <t>CON-012</t>
  </si>
  <si>
    <t>CON-013</t>
  </si>
  <si>
    <t>INJEÇÃO DE CALDA DE CIMENTO PARA TIRANTE  COM DIÂMETRO DE FURO DE 100 MM</t>
  </si>
  <si>
    <t>CON-014</t>
  </si>
  <si>
    <t>PROTENSÃO DE TIRANTE MONOBARRA</t>
  </si>
  <si>
    <t>CON-015</t>
  </si>
  <si>
    <t>CONTENÇÃO EM PAREDE DIAFRAGMA COM 30 CM DE ESPESSURA E PROFUNDIDADE ATÉ 10 M</t>
  </si>
  <si>
    <t>CON-016</t>
  </si>
  <si>
    <t>CONTENÇÃO EM PAREDE DIAFRAGMA COM 30 CM DE ESPESSURA E PROFUNDIDADE MAIOR QUE 10 M ATÉ 15 M</t>
  </si>
  <si>
    <t>CON-017</t>
  </si>
  <si>
    <t>CON-018</t>
  </si>
  <si>
    <t>CONTENÇÃO EM PAREDE DIAFRAGMA COM 40 CM DE ESPESSURA E PROFUNDIDADE ATÉ 10 M</t>
  </si>
  <si>
    <t>CON-019</t>
  </si>
  <si>
    <t>CONTENÇÃO EM PAREDE DIAFRAGMA COM 40 CM DE ESPESSURA E PROFUNDIDADE MAIOR QUE 10 M ATÉ 15 M</t>
  </si>
  <si>
    <t>CON-020</t>
  </si>
  <si>
    <t>CONTENÇÃO EM PAREDE DIAFRAGMA COM 40 CM DE ESPESSURA E PROFUNDIDADE MAIOR QUE 15 M ATÉ 20 M</t>
  </si>
  <si>
    <t>CON-021</t>
  </si>
  <si>
    <t>CONTENÇÃO EM PAREDE DIAFRAGMA COM 50 CM DE ESPESSURA E PROFUNDIDADE ATÉ 10 M</t>
  </si>
  <si>
    <t>CON-022</t>
  </si>
  <si>
    <t>CONTENÇÃO EM PAREDE DIAFRAGMA COM 50 CM DE ESPESSURA E PROFUNDIDADE MAIOR QUE 10 M ATÉ 15 M</t>
  </si>
  <si>
    <t>CON-023</t>
  </si>
  <si>
    <t>CONTENÇÃO EM PAREDE DIAFRAGMA COM 50 CM DE ESPESSURA E PROFUNDIDADE MAIOR QUE 15 M ATÉ 20 M</t>
  </si>
  <si>
    <t>CON-024</t>
  </si>
  <si>
    <t>CONTENÇÃO EM PAREDE DIAFRAGMA COM 60 CM DE ESPESSURA E PROFUNDIDADE ATÉ 10 M</t>
  </si>
  <si>
    <t>CON-025</t>
  </si>
  <si>
    <t>CONTENÇÃO EM PAREDE DIAFRAGMA COM 60 CM DE ESPESSURA E PROFUNDIDADE MAIOR QUE 10 M ATÉ 15 M</t>
  </si>
  <si>
    <t>CON-026</t>
  </si>
  <si>
    <t>CONTENÇÃO EM PAREDE DIAFRAGMA COM 60 CM DE ESPESSURA E PROFUNDIDADE MAIOR QUE 15 M ATÉ 20 M</t>
  </si>
  <si>
    <t>CON-027</t>
  </si>
  <si>
    <t>FORMA METÁLICA PARA ADUELAS E BUEIROS CELULARES DE CONCRETO PRÉ-MOLDADOS - UTILIZAÇÃO 100 VEZES</t>
  </si>
  <si>
    <t>CON-028</t>
  </si>
  <si>
    <t>CON-029</t>
  </si>
  <si>
    <t>CON-030</t>
  </si>
  <si>
    <t>CON-031</t>
  </si>
  <si>
    <t>CON-032</t>
  </si>
  <si>
    <t>CON-033</t>
  </si>
  <si>
    <t>CON-034</t>
  </si>
  <si>
    <t>CON-035</t>
  </si>
  <si>
    <t>CON-036</t>
  </si>
  <si>
    <t>CON-037</t>
  </si>
  <si>
    <t>CON-038</t>
  </si>
  <si>
    <t>CON-039</t>
  </si>
  <si>
    <t>CON-040</t>
  </si>
  <si>
    <t>CON-041</t>
  </si>
  <si>
    <t>CON-042</t>
  </si>
  <si>
    <t>CON-043</t>
  </si>
  <si>
    <t>CON-044</t>
  </si>
  <si>
    <t>EXECUÇÃO DE MURO DE ARRIMO EM CONCRETO ARMADO COM ALTURA ATÉ 1,00 M</t>
  </si>
  <si>
    <t>CON-045</t>
  </si>
  <si>
    <t>EXECUÇÃO DE MURO DE ARRIMO EM CONCRETO ARMADO COM ALTURA MAIOR QUE 1,00 M ATÉ 2,00 M</t>
  </si>
  <si>
    <t>CON-046</t>
  </si>
  <si>
    <t>EXECUÇÃO DE MURO DE ARRIMO EM CONCRETO ARMADO COM ALTURA MAIOR QUE 2,00 M ATÉ 3,00 M</t>
  </si>
  <si>
    <t>TER-001</t>
  </si>
  <si>
    <t>ESCAVAÇÃO VERTICAL E CARGA DE MATERIAL INSERVÍVEL - ESCAVADEIRA HIDRÁULICA</t>
  </si>
  <si>
    <t>TER-002</t>
  </si>
  <si>
    <t>ESCAVAÇÃO E CARGA DE MATERIAL DE EMPRÉSTIMO PARA ATERRO - TRATOR DE ESTEIRA E CARREGADEIRA</t>
  </si>
  <si>
    <t>TER-003</t>
  </si>
  <si>
    <t>COMPACTAÇÃO DE ATERRO A 100% DO PROCTOR NORMAL</t>
  </si>
  <si>
    <t>PAV-001</t>
  </si>
  <si>
    <t>PAV-002</t>
  </si>
  <si>
    <t>PAV-003</t>
  </si>
  <si>
    <t>PAV-005</t>
  </si>
  <si>
    <t>PAV-006</t>
  </si>
  <si>
    <t>PAV-007</t>
  </si>
  <si>
    <t>PAV-008</t>
  </si>
  <si>
    <t>PAV-009</t>
  </si>
  <si>
    <t>PAV-010</t>
  </si>
  <si>
    <t>USINAGEM DE BRITA GRADUADA TRATADA COM CIMENTO (4%)</t>
  </si>
  <si>
    <t>PAV-011</t>
  </si>
  <si>
    <t>USINAGEM DE BRITA GRADUADA TRATADA COM CIMENTO (3%)</t>
  </si>
  <si>
    <t>PAV-012</t>
  </si>
  <si>
    <t>PAV-013</t>
  </si>
  <si>
    <t>PAV-014</t>
  </si>
  <si>
    <t>PAV-016</t>
  </si>
  <si>
    <t>PAV-017</t>
  </si>
  <si>
    <t>PINTURA DE LIGAÇÃO COM EMULSÃO ASFÁLTICA RM-1C</t>
  </si>
  <si>
    <t>PAV-018</t>
  </si>
  <si>
    <t>PINTURA DE LIGAÇÃO COM EMULSÃO ASFÁLTICA RR-1C</t>
  </si>
  <si>
    <t>PAV-019</t>
  </si>
  <si>
    <t>PINTURA DE LIGAÇÃO COM EMULSÃO ASFÁLTICA RR-2C</t>
  </si>
  <si>
    <t>PAV-020</t>
  </si>
  <si>
    <t>IMPRIMAÇÃO COM EMULSÃO ASFÁLTICA RM-1C</t>
  </si>
  <si>
    <t>PAV-021</t>
  </si>
  <si>
    <t>IMPRIMAÇÃO COM EMULSÃO ASFÁLTICA CM-IMPRIMAÇÃO (EAI)</t>
  </si>
  <si>
    <t>PAV-022</t>
  </si>
  <si>
    <t>PAV-023</t>
  </si>
  <si>
    <t>PAV-024</t>
  </si>
  <si>
    <t>PAV-025</t>
  </si>
  <si>
    <t>PAV-026</t>
  </si>
  <si>
    <t>PAV-027</t>
  </si>
  <si>
    <t>PAV-028</t>
  </si>
  <si>
    <t>PAV-030</t>
  </si>
  <si>
    <t>PAV-031</t>
  </si>
  <si>
    <t>EXECUÇÃO DE PAVIMENTO COM PRÉ-MISTURADO A FRIO, CAMADA DE BINDER, FAIXA B - SEM TRANSPORTE</t>
  </si>
  <si>
    <t>PAV-032</t>
  </si>
  <si>
    <t>USINAGEM DE PRÉ MISTURADO A FRIO, PARA CAMADA DE ROLAMENTO, FAIXA C</t>
  </si>
  <si>
    <t>PAV-033</t>
  </si>
  <si>
    <t>EXECUÇÃO DE PAVIMENTO COM PRÉ-MISTURADO A FRIO, CAMADA DE ROLAMENTO, FAIXA C - SEM TRANSPORTE</t>
  </si>
  <si>
    <t>PAV-034</t>
  </si>
  <si>
    <t>USINAGEM DE PRÉ MISTURADO A QUENTE, CAMADA DE BINDER, FAIXA A</t>
  </si>
  <si>
    <t>PAV-035</t>
  </si>
  <si>
    <t>EXECUÇÃO DE PAVIMENTO COM PRÉ-MISTURADO A QUENTE, CAMADA DE BINDER, FAIXA A - SEM TRANSPORTE</t>
  </si>
  <si>
    <t>PAV-036</t>
  </si>
  <si>
    <t>USINAGEM DE PRÉ MISTURADO A QUENTE, CAMADA DE BINDER, FAIXA B</t>
  </si>
  <si>
    <t>PAV-037</t>
  </si>
  <si>
    <t>EXECUÇÃO DE PAVIMENTO COM PRÉ-MISTURADO A QUENTE, CAMADA DE BINDER, FAIXA B - SEM TRANSPORTE</t>
  </si>
  <si>
    <t>PAV-038</t>
  </si>
  <si>
    <t>USINAGEM DE PRÉ MISTURADO A QUENTE, CAMADA DE ROLAMENTO, FAIXA C</t>
  </si>
  <si>
    <t>PAV-039</t>
  </si>
  <si>
    <t>EXECUÇÃO DE PAVIMENTO COM PRÉ-MISTURADO A QUENTE, CAMADA DE ROLAMENTO, FAIXA C - SEM TRANSPORTE</t>
  </si>
  <si>
    <t>PAV-040</t>
  </si>
  <si>
    <t>PAV-041</t>
  </si>
  <si>
    <t>EXECUÇÃO DE PAVIMENTO COM PRÉ-MISTURADO A QUENTE, FAIXA ESPECIAL (FINA) - SEM TRANSPORTE</t>
  </si>
  <si>
    <t>PAV-042</t>
  </si>
  <si>
    <t>USINAGEM DE PRÉ MISTURADO A QUENTE, CAMADA DE ROLAMENTO, FAIXA C, COM BORRACHA</t>
  </si>
  <si>
    <t>PAV-043</t>
  </si>
  <si>
    <t xml:space="preserve">USINAGEM DE PRÉ MISTURADO A QUENTE, CAMADA DE ROLAMENTO, FAIXA C, COM POLÍMERO 65/90 </t>
  </si>
  <si>
    <t>PAV-044</t>
  </si>
  <si>
    <t>EXECUÇÃO DE RECAPE COM LAMA ASFÁLTICA ESPESSURA= 1,0 A 1,5 CM</t>
  </si>
  <si>
    <t>PAV-045</t>
  </si>
  <si>
    <t>EXECUÇÃO DE MICRO REVESTIMENTO À FRIO COM POLÍMERO E=15 MM</t>
  </si>
  <si>
    <t>PAV-046</t>
  </si>
  <si>
    <t>EXECUÇÃO DE PAVIMENTO EM CONCRETO COMPACTADO A ROLO FCTMK= 1,5 MPA</t>
  </si>
  <si>
    <t>PAV-047</t>
  </si>
  <si>
    <t>PAV-048</t>
  </si>
  <si>
    <t>PAV-049</t>
  </si>
  <si>
    <t>PAV-050</t>
  </si>
  <si>
    <t>PAV-051</t>
  </si>
  <si>
    <t>EXECUÇÃO DE PLACA DE CONCRETO Fctmk=4,5 MPA COM PAVIMENTADORA</t>
  </si>
  <si>
    <t>PAV-052</t>
  </si>
  <si>
    <t>EXECUÇÃO DE PLACA DE CONCRETO Fctmk=5,5 MPA COM PAVIMENTADORA</t>
  </si>
  <si>
    <t>PAV-053</t>
  </si>
  <si>
    <t>EXECUÇÃO DE PLACA DE CONCRETO FCK=30,0 MPA COM RÉGUA VIBRATÓRIA SIMPLES INCLUSIVE FORMA METÁLICA</t>
  </si>
  <si>
    <t>PAV-054</t>
  </si>
  <si>
    <t>APLICAÇÃO DE CURA ÚMIDA DE PLACA DE CONCRETO</t>
  </si>
  <si>
    <t>PAV-055</t>
  </si>
  <si>
    <t>APLICAÇÃO DE CURA QUÍMICA DE PLACA DE CONCRETO</t>
  </si>
  <si>
    <t>PAV-056</t>
  </si>
  <si>
    <t>APLICAÇÃO DE TELA SOLDADA MALHA 10 X 10 CM FIO Ø 4,2mm</t>
  </si>
  <si>
    <t>PAV-057</t>
  </si>
  <si>
    <t>APLICAÇÃO DE TELA SOLDADA INFERIOR MALHA 10X10 CM FIO Ø 5,6 MM  (3,91 KG/M²)</t>
  </si>
  <si>
    <t>PAV-058</t>
  </si>
  <si>
    <t>EXECUÇÃO DE JUNTA TRANSVERSAL, INCLUSIVE  AÇO CA-25 Ø 25MM, CORDÃO DE POLIPROPILENO E SELANTE</t>
  </si>
  <si>
    <t>PAV-059</t>
  </si>
  <si>
    <t>EXECUÇÃO DE JUNTA TRANSVERSAL, INCLUSIVE AÇO CA-25 Ø 32MM, CORDÃO DE POLIPROPILENO E SELANTE</t>
  </si>
  <si>
    <t>PAV-060</t>
  </si>
  <si>
    <t>EXECUÇÃO DE JUNTA LONGITUDINAL, INCLUSIVE AÇO CA-50 Ø 10MM, CORDÃO DE POLIPROPILENO E SELANTE</t>
  </si>
  <si>
    <t>PAV-061</t>
  </si>
  <si>
    <t>EXECUÇÃO DE JUNTA DE PRÉ-FISSURAÇÃO PARA BGTC, INCLUSIVE MANTA GEOTÊXTIL E PINTURA DE LIGAÇÃO</t>
  </si>
  <si>
    <t>PAV-062</t>
  </si>
  <si>
    <t>EXECUÇÃO DE MEIO-FIO DE CONCRETO PRÉ-MOLDADO GUIA ALTA COM SARJETA - TRECHO RETO</t>
  </si>
  <si>
    <t>PAV-063</t>
  </si>
  <si>
    <t>EXECUÇÃO DE MEIO-FIO DE CONCRETO PRÉ-MOLDADO GUIA ALTA COM SARJETA - TRECHO CURVO</t>
  </si>
  <si>
    <t>PAV-064</t>
  </si>
  <si>
    <t>EXECUÇÃO DE MEIO-FIO EXTRUSADO DE CONCRETO GUIA ALTA COM SARJETA PADRÃO PMC - TRECHO RETO</t>
  </si>
  <si>
    <t>PAV-065</t>
  </si>
  <si>
    <t>EXECUÇÃO DE MEIO-FIO EXTRUSADO DE CONCRETO GUIA ALTA COM SARJETA PADRÃO PMC - TRECHO CURVO</t>
  </si>
  <si>
    <t>PAV-066</t>
  </si>
  <si>
    <t>EXECUÇÃO DE MEIO-FIO DE CONCRETO PRÉ-MOLDADO GUIA BAIXA COM SARJETA - TRECHO RETO</t>
  </si>
  <si>
    <t>PAV-067</t>
  </si>
  <si>
    <t>EXECUÇÃO DE MEIO-FIO EXTRUSADO DE CONCRETO GUIA BAIXA COM SARJETA PADRÃO PMC - TRECHO RETO</t>
  </si>
  <si>
    <t>PAV-068</t>
  </si>
  <si>
    <t>EXECUÇÃO DE MEIO-FIO EXTRUSADO DE CONCRETO GUIA ALTA SEM SARJETA PADRÃO PMC - TRECHO RETO</t>
  </si>
  <si>
    <t>PAV-069</t>
  </si>
  <si>
    <t>EXECUÇÃO DE MEIO-FIO EXTRUSADO DE CONCRETO GUIA BAIXA SEM SARJETA PADRÃO PMC - TRECHO CURVO</t>
  </si>
  <si>
    <t>PAV-070</t>
  </si>
  <si>
    <t>EXECUÇÃO DE MEIO-FIO EXTRUSADO DE CONCRETO GUIA BAIXA SEM SARJETA PADRÃO PMC - TRECHO RETO</t>
  </si>
  <si>
    <t>PAV-071</t>
  </si>
  <si>
    <t>EXECUÇÃO DE SARJETA COM 01 PARALELEPÍPEDO REJUNTADO</t>
  </si>
  <si>
    <t>PAV-072</t>
  </si>
  <si>
    <t>EXECUÇÃO DE SARJETA COM 02 PARALELEPÍPEDOS REJUNTADOS</t>
  </si>
  <si>
    <t>PAV-073</t>
  </si>
  <si>
    <t>ARRANCAMENTO MANUAL DE PARALELEPIPEDOS REJUNTADOS COM AREIA</t>
  </si>
  <si>
    <t>PAV-074</t>
  </si>
  <si>
    <t>ARRANCAMENTO MANUAL DE PARALELEPIPEDOS REJUNTADOS COM ARGAMASSA</t>
  </si>
  <si>
    <t>PAV-075</t>
  </si>
  <si>
    <t>ARRANCAMENTO MANUAL DE MEIO-FIO DE CONCRETO</t>
  </si>
  <si>
    <t>PAV-076</t>
  </si>
  <si>
    <t>ARRANCAMENTO MANUAL DE MEIO-FIO DE GRANITO</t>
  </si>
  <si>
    <t>PAV-077</t>
  </si>
  <si>
    <t>ARRANCAMENTO MANUAL DE SARJETA COM 01 PARALELEPÍPEDO REJUNTADO</t>
  </si>
  <si>
    <t>PAV-078</t>
  </si>
  <si>
    <t>ARRANCAMENTO MANUAL DE SARJETA COM 02 PARALELEPÍPEDOS REJUNTADOS</t>
  </si>
  <si>
    <t>PAV-079</t>
  </si>
  <si>
    <t>ARRANCAMENTO  E REASSENTAMENTO DE PARALELEPÍPEDOS REJUNTADOS COM AREIA</t>
  </si>
  <si>
    <t>PAV-080</t>
  </si>
  <si>
    <t>ARRANCAMENTO  E REASSENTAMENTO DE PARALELEPÍPEDOS REJUNTADOS COM ARGAMASSA</t>
  </si>
  <si>
    <t>PAV-081</t>
  </si>
  <si>
    <t>ARRANCAMENTO  E REASSENTAMENTO MEIO-FIO DE CONCRETO PRÉ-MOLDADO COM SARJETA</t>
  </si>
  <si>
    <t>PAV-082</t>
  </si>
  <si>
    <t xml:space="preserve">ARRANCAMENTO E  REASSENTAMENTO DE MEIO-FIO DE GRANITO </t>
  </si>
  <si>
    <t>PAV-083</t>
  </si>
  <si>
    <t>ARRANCAMENTO  E REASSENTAMENTO DE SARJETA COM 01 PARALELEPÍPEDO REJUNTADO</t>
  </si>
  <si>
    <t>PAV-084</t>
  </si>
  <si>
    <t>ARRANCAMENTO  E REASSENTAMENTO DE SARJETA COM 02 PARALELEPÍPEDOS REJUNTADOS</t>
  </si>
  <si>
    <t>PAV-085</t>
  </si>
  <si>
    <t>EXECUÇÃO DE DRENAGEM SUPERFICIAL COM BRITA 0,30 X 0,40M SOB MEIO-FIO</t>
  </si>
  <si>
    <t>PAV-086</t>
  </si>
  <si>
    <t>CORTE DE PAVIMENTO ASFÁLTICO COM COMPRESSOR E MARTELETE</t>
  </si>
  <si>
    <t>PAV-087</t>
  </si>
  <si>
    <t>ARRANCAMENTO E CARGA DE CAPA ASFÁLTICA COM ESCAVADEIRA</t>
  </si>
  <si>
    <t>PAV-088</t>
  </si>
  <si>
    <t>ARRANCAMENTO E CARGA MECÂNICA DE PARALELEPÍPEDOS</t>
  </si>
  <si>
    <t>PAV-089</t>
  </si>
  <si>
    <t>VARREÇÃO E LAVAGEM DA PISTA</t>
  </si>
  <si>
    <t>PAV-090</t>
  </si>
  <si>
    <t>CORTE PAVIMENTO ASFALTO/CONCRETO COM SERRA DIAMANTADA E= 6MM E PROFUNDIDADE ATÉ 5 CM</t>
  </si>
  <si>
    <t>PAV-091</t>
  </si>
  <si>
    <t>CORTE PAVIMENTO ASFALTO/CONCRETO COM SERRA DIAMANTADA E= 6MM E PROFUNDIDADE ATÉ 10 CM</t>
  </si>
  <si>
    <t>PAV-092</t>
  </si>
  <si>
    <t>PAV-093</t>
  </si>
  <si>
    <t xml:space="preserve">EXECUÇÃO DE JUNTA DE EXPANSÃO PARA ENCONTRO DE MEIO-FIO </t>
  </si>
  <si>
    <t>PAV-094</t>
  </si>
  <si>
    <t>PAV-095</t>
  </si>
  <si>
    <t>SIN-001</t>
  </si>
  <si>
    <t>PINTURA ELETROSTÁTICA A PÓ COM TINTA POLIESTER EM CHAPA DE AÇO/ALUMÍNIO</t>
  </si>
  <si>
    <t>SIN-002</t>
  </si>
  <si>
    <t>PINTURA DE FUNDO PRETO FOSCO EM PLACAS DE AÇO/ALUMÍNIO UMA DEMÃO DE FUNDO PARA GALVANIZADOS E DUAS DEMÃOS PARA ESMALTE SINTÉTICO PRETO FOSCO</t>
  </si>
  <si>
    <t>SIN-003</t>
  </si>
  <si>
    <t>CONFECÇÃO DE PLACA EM AÇO Nº 18 GALVANIZADO COM PELÍCULA TIPO I + IV</t>
  </si>
  <si>
    <t>SIN-004</t>
  </si>
  <si>
    <t>CONFECÇÃO DE PLACA EM ALUMÍNIO COM ESP. = 1,5 MM E PELÍCULA TIPO III</t>
  </si>
  <si>
    <t>SIN-005</t>
  </si>
  <si>
    <t>FORNECIMENTO E IMPLANTAÇÃO DE PLACA DE AÇO GALVANIZADO OITAVADA L = 30 CM - PELÍCULA RETRORREFLETIVA TIPO I E IV, COM SUPORTE  METÁLICO</t>
  </si>
  <si>
    <t>SIN-006</t>
  </si>
  <si>
    <t>FORNECIMENTO E IMPLANTAÇÃO DE PLACA DE AÇO GALVANIZADO OITAVADA L = 25 CM - PELÍCULA RETRORREFLETIVA TIPO I E IV, COM SUPORTE  METÁLICO</t>
  </si>
  <si>
    <t>SIN-007</t>
  </si>
  <si>
    <t>FORNECIMENTO E IMPLANTAÇÃO DE PLACA DE AÇO GALVANIZADO DISCO D = 30 CM - PELÍCULA RETRORREFLETIVA TIPO I E IV, COM SUPORTE  METÁLICO</t>
  </si>
  <si>
    <t>SIN-008</t>
  </si>
  <si>
    <t>FORNECIMENTO E IMPLANTAÇÃO DE PLACA DE AÇO GALVANIZADO DISCO D = 50 CM - PELÍCULA RETRORREFLETIVA TIPO I E IV, COM SUPORTE  METÁLICO</t>
  </si>
  <si>
    <t>SIN-009</t>
  </si>
  <si>
    <t>FORNECIMENTO E IMPLANTAÇÃO DE PLACA DE AÇO GALVANIZADO DISCO D = 60 CM - PELÍCULA RETRORREFLETIVA TIPO I E IV, COM SUPORTE  METÁLICO</t>
  </si>
  <si>
    <t>SIN-010</t>
  </si>
  <si>
    <t>FORNECIMENTO E IMPLANTAÇÃO DE PLACA DE AÇO GALVANIZADO DISCO D = 70 CM - PELÍCULA RETRORREFLETIVA TIPO I E IV, COM SUPORTE  METÁLICO</t>
  </si>
  <si>
    <t>SIN-011</t>
  </si>
  <si>
    <t>FORNECIMENTO E IMPLANTAÇÃO DE PLACA DE AÇO GALVANIZADO DISCO D = 75 CM - PELÍCULA RETRORREFLETIVA TIPO I E IV, COM SUPORTE  METÁLICO</t>
  </si>
  <si>
    <t>SIN-012</t>
  </si>
  <si>
    <t>FORNECIMENTO E IMPLANTAÇÃO DE PLACA DE AÇO GALVANIZADO DISCO D = 100 CM - PELÍCULA RETRORREFLETIVA TIPO I E IV, COM SUPORTE  METÁLICO</t>
  </si>
  <si>
    <t>SIN-013</t>
  </si>
  <si>
    <t>FORNECIMENTO E IMPLANTAÇÃO DE PLACA DE AÇO GALVANIZADO QUADRADA L = 40 CM - PELÍCULA RETRORREFLETIVA TIPO I E IV, COM SUPORTE  METÁLICO</t>
  </si>
  <si>
    <t>SIN-014</t>
  </si>
  <si>
    <t>FORNECIMENTO E IMPLANTAÇÃO DE PLACA DE AÇO GALVANIZADO QUADRADA L = 50 CM - PELÍCULA RETRORREFLETIVA TIPO I E IV, COM SUPORTE  METÁLICO</t>
  </si>
  <si>
    <t>SIN-015</t>
  </si>
  <si>
    <t>FORNECIMENTO E IMPLANTAÇÃO DE PLACA DE AÇO GALVANIZADO QUADRADA L = 60 CM - PELÍCULA RETRORREFLETIVA TIPO I E IV, COM SUPORTE  METÁLICO</t>
  </si>
  <si>
    <t>SIN-016</t>
  </si>
  <si>
    <t>FORNECIMENTO E IMPLANTAÇÃO DE PLACA DE AÇO GALVANIZADO QUADRADA L = 75 CM - PELÍCULA RETRORREFLETIVA TIPO I E IV, COM SUPORTE  METÁLICO</t>
  </si>
  <si>
    <t>SIN-017</t>
  </si>
  <si>
    <t>FORNECIMENTO E IMPLANTAÇÃO DE PLACA DE AÇO GALVANIZADO QUADRADA L = 100 CM - PELÍCULA RETRORREFLETIVA TIPO I E IV, COM SUPORTE  METÁLICO</t>
  </si>
  <si>
    <t>SIN-018</t>
  </si>
  <si>
    <t>FORNECIMENTO E IMPLANTAÇÃO DE PLACA DE AÇO GALVANIZADO RETANGULAR L = 80 X 40 CM - PELÍCULA RETRORREFLETIVA TIPO I E IV, COM SUPORTE  METÁLICO</t>
  </si>
  <si>
    <t>SIN-019</t>
  </si>
  <si>
    <t>FORNECIMENTO E IMPLANTAÇÃO DE PLACA DE AÇO GALVANIZADO RETANGULAR L = 120 X 30 CM - PELÍCULA RETRORREFLETIVA TIPO I E IV, COM SUPORTE  METÁLICO</t>
  </si>
  <si>
    <t>SIN-020</t>
  </si>
  <si>
    <t>FORNECIMENTO E IMPLANTAÇÃO DE PLACA DE AÇO GALVANIZADO RETANGULAR L = 100 X 50 CM - PELÍCULA RETRORREFLETIVA TIPO I E IV, COM SUPORTE  METÁLICO</t>
  </si>
  <si>
    <t>SIN-021</t>
  </si>
  <si>
    <t>FORNECIMENTO E IMPLANTAÇÃO DE PLACA DE AÇO GALVANIZADO RETANGULAR L = 100 X 70 CM - PELÍCULA RETRORREFLETIVA TIPO I E IV, COM SUPORTE  METÁLICO</t>
  </si>
  <si>
    <t>SIN-022</t>
  </si>
  <si>
    <t>FORNECIMENTO E IMPLANTAÇÃO DE PLACA DE AÇO GALVANIZADO RETANGULAR L = 200 X 50 CM - PELÍCULA RETRORREFLETIVA TIPO I E IV, COM SUPORTE  METÁLICO</t>
  </si>
  <si>
    <t>SIN-023</t>
  </si>
  <si>
    <t>FORNECIMENTO E IMPLANTAÇÃO DE PLACA DE AÇO GALVANIZADO LOSANGULAR L = 50 CM - PELÍCULA RETRORREFLETIVA TIPO I E IV, COM SUPORTE  METÁLICO</t>
  </si>
  <si>
    <t>SIN-024</t>
  </si>
  <si>
    <t>FORNECIMENTO E IMPLANTAÇÃO DE PLACA DE AÇO GALVANIZADO LOSANGULAR L = 75 CM - PELÍCULA RETRORREFLETIVA TIPO I E IV, COM SUPORTE  METÁLICO</t>
  </si>
  <si>
    <t>SIN-025</t>
  </si>
  <si>
    <t>FORNECIMENTO E IMPLANTAÇÃO DE PLACA DE AÇO GALVANIZADO TRIANGULAR L = 75 CM - PELÍCULA RETRORREFLETIVA TIPO I E IV, COM SUPORTE  METÁLICO</t>
  </si>
  <si>
    <t>SIN-026</t>
  </si>
  <si>
    <t>FORNECIMENTO E IMPLANTAÇÃO DE PLACA DE AÇO GALVANIZADO CAPSULAR L = 100 X 50 CM - PELÍCULA RETRORREFLETIVA TIPO I E IV, COM SUPORTE  METÁLICO</t>
  </si>
  <si>
    <t>SIN-027</t>
  </si>
  <si>
    <t>FORNECIMENTO E IMPLANTAÇÃO DE PLACA DE AÇO GALVANIZADO OITAVADA L = 25 CM - PELÍCULA RETRORREFLETIVA TIPO I E IV, SEM SUPORTE  METÁLICO</t>
  </si>
  <si>
    <t>SIN-028</t>
  </si>
  <si>
    <t>FORNECIMENTO E IMPLANTAÇÃO DE PLACA DE AÇO GALVANIZADO DISCO D = 50 CM - PELÍCULA RETRORREFLETIVA TIPO I E IV, SEM SUPORTE  METÁLICO</t>
  </si>
  <si>
    <t>SIN-029</t>
  </si>
  <si>
    <t>FORNECIMENTO E IMPLANTAÇÃO DE PLACA DE AÇO GALVANIZADO DISCO D = 60 CM - PELÍCULA RETRORREFLETIVA TIPO I E IV, SEM SUPORTE  METÁLICO</t>
  </si>
  <si>
    <t>SIN-030</t>
  </si>
  <si>
    <t>FORNECIMENTO E IMPLANTAÇÃO DE PLACA DE AÇO GALVANIZADO DISCO D = 75 CM - PELÍCULA RETRORREFLETIVA TIPO I E IV, SEM SUPORTE  METÁLICO</t>
  </si>
  <si>
    <t>SIN-031</t>
  </si>
  <si>
    <t>FORNECIMENTO E IMPLANTAÇÃO DE PLACA DE AÇO GALVANIZADO CAPSULAR L = 100 X 50 CM - PELÍCULA RETRORREFLETIVA TIPO I E IV, SEM SUPORTE  METÁLICO</t>
  </si>
  <si>
    <t>SIN-032</t>
  </si>
  <si>
    <t>FORNECIMENTO E IMPLANTAÇÃO DE PLACA DE AÇO GALVANIZADO QUADRADA L = 100 CM - PELÍCULA RETRORREFLETIVA TIPO I E IV, SEM SUPORTE  METÁLICO</t>
  </si>
  <si>
    <t>SIN-033</t>
  </si>
  <si>
    <t>FORNECIMENTO E IMPLANTAÇÃO DE PLACA DE ALUMÍNIO COM ESP. = 1,5 MM RETANGULAR L = 3,00 X 1,50 M - PELÍCULA RETRORREFLETIVA TIPO III, COM SUPORTE  METÁLICO</t>
  </si>
  <si>
    <t>SIN-034</t>
  </si>
  <si>
    <t>FORNECIMENTO E IMPLANTAÇÃO DE PLACA DE ALUMÍNIO COM ESP. = 1,5 MM RETANGULAR L = 3,00 X 1,50 M - PELÍCULA RETRORREFLETIVA TIPO III, SEM SUPORTE  METÁLICO</t>
  </si>
  <si>
    <t>SIN-035</t>
  </si>
  <si>
    <t>FORNECIMENTO E IMPLANTAÇÃO DE PLACA DE ALUMÍNIO COM ESP. = 1,5 MM RETANGULAR L = 3,00 X 1,50 M - PELÍCULA RETRORREFLETIVA TIPO III, COM SEMIPÓRTICO PARA VÃOS DE 6,00 M</t>
  </si>
  <si>
    <t>SIN-036</t>
  </si>
  <si>
    <t>REMOÇÃO DE PLACAS PLACAS DIVERSAS A NÍVEL DE CALÇADA</t>
  </si>
  <si>
    <t>SIN-037</t>
  </si>
  <si>
    <t>SUBSTITUIÇÃO OU RECOLOCAÇÃO DE PLACAS PLACAS DIVERSAS A NÍVEL DE CALÇADA</t>
  </si>
  <si>
    <t>SIN-038</t>
  </si>
  <si>
    <t xml:space="preserve">FORNECIMENTO E COLOCAÇÃO DE TACHA REFLETIVA MONODIRECIONAL 11,00 X  9,00 X 2,00 CM COM 1 PINO- TIPO I </t>
  </si>
  <si>
    <t>SIN-039</t>
  </si>
  <si>
    <t xml:space="preserve">FORNECIMENTO E COLOCAÇÃO DE TACHA REFLETIVA BIDIRECIONAL 11,00 X  9,00 X 2,00 CM COM 1 PINO- TIPO I </t>
  </si>
  <si>
    <t>SIN-040</t>
  </si>
  <si>
    <t>FORNECIMENTO E COLOCAÇÃO DE TACHÃO REFLETIVO MONODIRECIONAL 26,00 X  18,00 X 5,00 CM</t>
  </si>
  <si>
    <t>SIN-041</t>
  </si>
  <si>
    <t>FORNECIMENTO E COLOCAÇÃO DE TACHÃO REFLETIVO BIDIRECIONAL 26,00 X  18,00 X 5,00 CM</t>
  </si>
  <si>
    <t>SIN-042</t>
  </si>
  <si>
    <t>EXECUÇÃO DE DEMARCAÇÃO VIÁRIA COM TINTA ACRÍLICA NAS CORES BRANCA, AMARELA OU PRETA - ESP. = 0,3 MM</t>
  </si>
  <si>
    <t>SIN-043</t>
  </si>
  <si>
    <t>SIN-044</t>
  </si>
  <si>
    <t>EXECUÇÃO DE PINTURA DE SETAS E ZEBRADOS COM TERMOPLÁSTICO APLICADO POR ASPERSÃO NAS CORES BRANCA E AMARELA - ESP. = 1,5 MM</t>
  </si>
  <si>
    <t>SIN-045</t>
  </si>
  <si>
    <t>EXECUÇÃO DE PINTURA DE SETAS E ZEBRADOS COM TERMOPLÁSTICO APLICADO POR EXTRUSÃO NA COR BRANCA - ESP. = 3,0 MM</t>
  </si>
  <si>
    <t>SIN-046</t>
  </si>
  <si>
    <t>APLICAÇÃO DE PELÍCULA COM TERMOPLÁSTICO PRÉ-FORMADO PARA SINALIZAÇÃO HORIZONTAL  - ESP. = 2,0 MM</t>
  </si>
  <si>
    <t>SIN-047</t>
  </si>
  <si>
    <t>EXECUÇÃO DE PINTURA DE FAIXA COM PLÁSTICO A FRIO BICOMPONENTE À BASE DE RESINAS METACRÍLICAS COM ESPESSURA DE 1,5 MM</t>
  </si>
  <si>
    <t>SIN-048</t>
  </si>
  <si>
    <t>EXECUÇÃO DE PINTURA COM METILMETACRILATO MONOCOMPONENTE BRANCA COM ESPESSURA DE 0,6 MM</t>
  </si>
  <si>
    <t>EXECUÇÃO DE PINTURA COM METILMETACRILATO MONOCOMPONENTE EM CORES COM ESPESSURA DE 0,6 MM</t>
  </si>
  <si>
    <t>SIN-049</t>
  </si>
  <si>
    <t>SIN-050</t>
  </si>
  <si>
    <t>EXECUÇÃO DE ONDULAÇÃO TRANSVERSAL (LOMBADA) TIPO A PARA LIMITAR A VELOCIDADE  MÁXIMA PARA 30 KM/H COM ALTURA DE 8 a 10 CM E COMPRIMENTO DE 370 CM, SEM PINTURA</t>
  </si>
  <si>
    <t>SIN-051</t>
  </si>
  <si>
    <t>EXECUÇÃO DE ONDULAÇÃO TRANSVERSAL (LOMBADA) TIPO B PARA LIMITAR A VELOCIDADE  MÁXIMA PARA 20 KM/H COM ALTURA DE 6 a 8 CM E COMPRIMENTO DE 150 CM, SEM PINTURA</t>
  </si>
  <si>
    <t>SIN-052</t>
  </si>
  <si>
    <t>EXECUÇÃO DE ONDULAÇÃO TRANSVERSAL (LOMBADA) TIPO A PARA LIMITAR A VELOCIDADE  MÁXIMA PARA 30 KM/H COM ALTURA DE 8 a 10 CM E COMPRIMENTO DE 370 CM, COM PINTURA</t>
  </si>
  <si>
    <t>SIN-053</t>
  </si>
  <si>
    <t>EXECUÇÃO DE ONDULAÇÃO TRANSVERSAL (LOMBADA) TIPO B PARA LIMITAR A VELOCIDADE  MÁXIMA PARA 20 KM/H COM ALTURA DE 6 a 8 CM E COMPRIMENTO DE 150 CM, COM PINTURA</t>
  </si>
  <si>
    <t>SIN-054</t>
  </si>
  <si>
    <t>EXECUÇÃO DE TRAVESSIA ELEVADA PARA PEDESTRES COM ALTURA DE 15 CM E COMPRIMENTO DE 500 A 700 CM, COM PINTURA</t>
  </si>
  <si>
    <t>SIN-055</t>
  </si>
  <si>
    <t>EXECUÇÃO NO LOCAL DE BARREIRA TIPO NEW JERSEY SIMPLES EM CONCRETO ARMADO COM ALTURA DE 810 MM</t>
  </si>
  <si>
    <t>SIN-056</t>
  </si>
  <si>
    <t>EXECUÇÃO NO LOCAL DE BARREIRA TIPO NEW JERSEY DUPLA EM CONCRETO ARMADO COM ALTURA DE 810 MM</t>
  </si>
  <si>
    <t>SIN-057</t>
  </si>
  <si>
    <t>DISPOSITIVO DE DIRECIONAMENTO OU BLOQUEIO DE TRÁFEGO (CERQUITE) COM TELA PLÁSTICA E SUPORTE MÓVEL COM BASE EM CONCRETO - UTILIZAÇÃO 3 VEZES</t>
  </si>
  <si>
    <t>SIN-058</t>
  </si>
  <si>
    <t>CILINDRO CANALIZADOR DE TRÁFEGO COM BASE QUADRADA - UTILIZAÇÃO 10 VEZES</t>
  </si>
  <si>
    <t>SIN-059</t>
  </si>
  <si>
    <t>MARCADOR DE ALINHAMENTO PARA OBRAS EM PLACA METÁLICA DE 0,50 x 0,60 M COM SINALIZADOR REFLETIVO E BASE DE CONCRETO - UTILIZAÇÃO 10 VEZES</t>
  </si>
  <si>
    <t>SIN-060</t>
  </si>
  <si>
    <t xml:space="preserve">FORNECIMENTO E COLOCAÇÃO DE FITA SUBTERRÂNEA DE ADVERTÊNCIA DE TUBULAÇÃO (ELÉTRICA, HIDROSANITÁRIA, GÁS, FIBRA ÓTICA) </t>
  </si>
  <si>
    <t>SIN-061</t>
  </si>
  <si>
    <t>FORNECIMENTO E COLOCAÇÃO DE FITA ZEBRADA PARA DISPOSITIVOS DE CANALIZAÇÃO DE TRÂNSITO OU DEMARCAÇÃO DE ÁREAS - LARGURA = 7 CM</t>
  </si>
  <si>
    <t>PAI-001</t>
  </si>
  <si>
    <t>REGULARIZAÇÃO  MANUAL DE PASSEIOS</t>
  </si>
  <si>
    <t>PAI-002</t>
  </si>
  <si>
    <t>REGULARIZAÇÃO E COMPACTAÇÃO MANUAL DE PASSEIOS</t>
  </si>
  <si>
    <t>PAI-003</t>
  </si>
  <si>
    <t>FORNECIMENTO E ASSENTAMENTO DE LAJOTA DE CONCRETO 45 X 45 X 5CM COM LASTRO DE AREIA</t>
  </si>
  <si>
    <t>PAI-004</t>
  </si>
  <si>
    <t>PAI-005</t>
  </si>
  <si>
    <t>FORNECIMENTO E ASSENTAMENTO PETIT-PAVET BRANCO</t>
  </si>
  <si>
    <t>PAI-059</t>
  </si>
  <si>
    <t>FORNECIMENTO E ASSENTAMENTO PETIT-PAVET PRETO</t>
  </si>
  <si>
    <t>PAI-060</t>
  </si>
  <si>
    <t>FORNECIMENTO E ASSENTAMENTO PETIT-PAVET BRANCO E PRETO</t>
  </si>
  <si>
    <t>PAI-006</t>
  </si>
  <si>
    <t>FORNECIMENTO E ASSENTAMENTO DE LAJOTA TÁTIL DE ALERTA OU DIRECIONAL, MEDINDO 40 X 40 X 3,0 CM</t>
  </si>
  <si>
    <t>PAI-007</t>
  </si>
  <si>
    <t xml:space="preserve">FORNECIMENTO E ASSENTAMENTO DE PISO DE GRANITO RECONSTITUÍDO EM CONCRETO, MEDINDO 40 X 40 X 3,0 CM NA COR CINZA </t>
  </si>
  <si>
    <t>PAI-008</t>
  </si>
  <si>
    <t xml:space="preserve">FORNECIMENTO E ASSENTAMENTO DE PISO DE GRANITO RECONSTITUÍDO EM CONCRETO, MEDINDO 40 X 40 X 3,0 CM NA COR PRETO </t>
  </si>
  <si>
    <t>PAI-009</t>
  </si>
  <si>
    <t>FORNECIMENTO E ASSENTAMENTO DE PISO DE GRANITO RECONSTITUÍDO EM CONCRETO, MEDINDO 40 X 40 X 3,0 CM NA COR BEGE</t>
  </si>
  <si>
    <t>PAI-010</t>
  </si>
  <si>
    <t>FORNECIMENTO E ASSENTAMENTO DE GUIA EM CONCRETO PARA PAVER 9 X 19 X 39 CM</t>
  </si>
  <si>
    <t>PAI-011</t>
  </si>
  <si>
    <t>VIGUETA EM CONCRETO MOLDADA "IN-LOCO" 8,0 X 6,0 CM PARA EXECUÇÃO DE CALÇADA PAVER</t>
  </si>
  <si>
    <t>PAI-012</t>
  </si>
  <si>
    <t>VIGUETA EM CONCRETO MOLDADA "IN-LOCO" 8,0 X 8,0 CM PARA EXECUÇÃO DE CALÇADA PAVER</t>
  </si>
  <si>
    <t>PAI-013</t>
  </si>
  <si>
    <t xml:space="preserve">FORNECIMENTO E APLICAÇÃO DE GRAMA EM LEIVAS C/ TERRA PRETA. </t>
  </si>
  <si>
    <t>PAI-014</t>
  </si>
  <si>
    <t>FORNECIMENTO E ESPALHAMENTO DE TERRA PRETA</t>
  </si>
  <si>
    <t>PAI-015</t>
  </si>
  <si>
    <t>ARRANCAMENTO DE LAJOTAS DE CONCRETO 45 X 45 X 5 CM</t>
  </si>
  <si>
    <t>PAI-016</t>
  </si>
  <si>
    <t>ARRANCAMENTO DE BLOCO SEXTAVADO DE CONCRETO</t>
  </si>
  <si>
    <t>PAI-017</t>
  </si>
  <si>
    <t>PAI-018</t>
  </si>
  <si>
    <t>ARRANCAMENTO DE PETIT-PAVET</t>
  </si>
  <si>
    <t>PAI-019</t>
  </si>
  <si>
    <t>ARRANCAMENTO DE BLOCO DE CONCRETO TIPO PAVER</t>
  </si>
  <si>
    <t>PAI-020</t>
  </si>
  <si>
    <t>ARRANCAMENTO DE LAJOTA TÁTIL DE ALERTA 40X40X3,5CM</t>
  </si>
  <si>
    <t>PAI-021</t>
  </si>
  <si>
    <t>ARRANCAMENTO DE LAJOTAS DE GRANITO RECONSTITUÍDO EM CONCRETO, MEDINDO 40 X 40X 3,5 CM</t>
  </si>
  <si>
    <t>PAI-022</t>
  </si>
  <si>
    <t>ARRANCAMENTO DE FINCADINHAS DE GRANITO</t>
  </si>
  <si>
    <t>PAI-023</t>
  </si>
  <si>
    <t>ARRANCAMENTO DE GRAMA EM LEIVAS</t>
  </si>
  <si>
    <t>PAI-024</t>
  </si>
  <si>
    <t>REASSENTAMENTO LAJOTAS  DE  CONCRETO 45 X 45 X 5 CM</t>
  </si>
  <si>
    <t>PAI-025</t>
  </si>
  <si>
    <t>REASSENTAMENTO LOUSAS DE GRANITO</t>
  </si>
  <si>
    <t>PAI-026</t>
  </si>
  <si>
    <t>REASSENTAMENTO PETIT-PAVET</t>
  </si>
  <si>
    <t>PAI-027</t>
  </si>
  <si>
    <t>REASSENTAMENTO DE LAJOTA TÁTIL DE ALERTA 40X40X3,5CM</t>
  </si>
  <si>
    <t>PAI-028</t>
  </si>
  <si>
    <t>REASSENTAMENTO DE GRAMA EM LEIVAS COM TERRA PRETA</t>
  </si>
  <si>
    <t>PAI-029</t>
  </si>
  <si>
    <t>LIMPEZA DE LAJOTA DE CONCRETO 45 X 45 X 5CM</t>
  </si>
  <si>
    <t>PAI-030</t>
  </si>
  <si>
    <t>LIMPEZA DE BLOCO SEXTAVADO REJUNTADO COM AREIA</t>
  </si>
  <si>
    <t>PAI-031</t>
  </si>
  <si>
    <t>LIMPEZA DE BLOCO SEXTAVADO REJUNTADO COM ARGAMASSA</t>
  </si>
  <si>
    <t>PAI-032</t>
  </si>
  <si>
    <t>PAI-033</t>
  </si>
  <si>
    <t>LIMPEZA DE PETIT-PAVET</t>
  </si>
  <si>
    <t>PAI-034</t>
  </si>
  <si>
    <t>LIMPEZA DE BLOCOS DE CONCRETO TIPO PAVER</t>
  </si>
  <si>
    <t>PAI-035</t>
  </si>
  <si>
    <t>LIMPEZA DE LAJOTA TÁTIL 40 X 40 X 3,5 CM</t>
  </si>
  <si>
    <t>PAI-036</t>
  </si>
  <si>
    <t>LIMPEZA DE PARALELEPÍPEDO REJUNTADO COM AREIA</t>
  </si>
  <si>
    <t>PAI-037</t>
  </si>
  <si>
    <t>LIMPEZA DE PARALELEPÍPEDO REJUNTADO COM ARGAMASSA</t>
  </si>
  <si>
    <t>PAI-038</t>
  </si>
  <si>
    <t>LIMPEZA DE MEIO-FIO DE CONCRETO PRÉ-MOLDADO</t>
  </si>
  <si>
    <t>PAI-039</t>
  </si>
  <si>
    <t>LIMPEZA DE MEIO-FIO DE GRANITO</t>
  </si>
  <si>
    <t>PAI-040</t>
  </si>
  <si>
    <t>IMPLANTAÇÃO DE RAMPA PARA DEFICIENTE COM LAJOTA TÁTIL DE ALERTA NAS LATERAIS, INCLUSIVE PINTURA, MEDINDO 2,20 X 1,20 X 1,80 M</t>
  </si>
  <si>
    <t>PAI-041</t>
  </si>
  <si>
    <t>IMPLANTAÇÃO DE RAMPA PARA DEFICIENTE COM 03 LAJOTAS TÁTIL DE ALERTA, SEM  PINTURA, MEDINDO 2,20 X 1,20 X 1,80 M</t>
  </si>
  <si>
    <t>PAI-042</t>
  </si>
  <si>
    <t>IMPLANTAÇÃO DE RAMPA PARA DEFICIENTE COM 03 LAJOTAS TÁTIL DE ALERTA, SEM PINTURA, MEDINDO 2,20 X 1,20 X 1,20 M</t>
  </si>
  <si>
    <t>PAI-043</t>
  </si>
  <si>
    <t>EXECUÇÃO DE RAMPA DE ACESSO EM CANTEIROS DIVISORES DE PISTA, COM LARGURA IGUAL OU INFERIOR A 2,60M, INCLUSIVE MALHA DE FERRO</t>
  </si>
  <si>
    <t>PAI-044</t>
  </si>
  <si>
    <t>ROÇADA COM ROÇADEIRA COSTAL EM ÁREAS PÚBLICAS, INCLUSIVE REMOÇÃO DE ENTULHOS</t>
  </si>
  <si>
    <t>PAI-045</t>
  </si>
  <si>
    <t>REBAIXAMENTO DE POÇO DE VISITA NA PISTA</t>
  </si>
  <si>
    <t>PAI-046</t>
  </si>
  <si>
    <t>REBAIXAMENTO DE POÇO DE VISITA NO PASSEIO</t>
  </si>
  <si>
    <t>PAI-047</t>
  </si>
  <si>
    <t>LEVANTAMENTO DE POÇO DE VISITA NA PISTA</t>
  </si>
  <si>
    <t>PAI-048</t>
  </si>
  <si>
    <t>LEVANTAMENTO DE POÇO DE VISITA NO PASSEIO</t>
  </si>
  <si>
    <t>PAI-049</t>
  </si>
  <si>
    <t>REBAIXAMENTO DE CAIXA DE PASSAGEM/INSPEÇÃO COM TAMPA DE FºFº/ CONCRETO NO PASSEIO</t>
  </si>
  <si>
    <t>PAI-050</t>
  </si>
  <si>
    <t>LEVANTAMENTO DE CAIXA DE PASSAGEM/INSPEÇÃO COM TAMPA DE FºFº/ CONCRETO NO PASSEIO</t>
  </si>
  <si>
    <t>PAI-051</t>
  </si>
  <si>
    <t>LEVANTAMENTO DE CAIXA DE CAPTAÇÃO</t>
  </si>
  <si>
    <t>PAI-052</t>
  </si>
  <si>
    <t>REQUADRO DA CAIXA DE PASSAGEM/INSPEÇÃO EM CONCRETO, PARA ACERTO COM LAJOTA DE CONCRETO VIBROPRENSADO 40 X 40CM</t>
  </si>
  <si>
    <t>PAI-053</t>
  </si>
  <si>
    <t>PINTURA DE CICLOVIA COM TINTA METACRILATO MONOCOMPONENTE NA CÔR VERMELHA COM ESPESSURA MÍNIMA DE 0,6 MM</t>
  </si>
  <si>
    <t>PAI-054</t>
  </si>
  <si>
    <t>DEMOLIÇÃO DE PISO CIMENTADO</t>
  </si>
  <si>
    <t>PAI-055</t>
  </si>
  <si>
    <t>TRAVESSIA DE DUTOS 160MM UTILIZANDO ESCAVAÇÃO MND</t>
  </si>
  <si>
    <t>PAI-056</t>
  </si>
  <si>
    <t>TRAVESSIA DE DUTOS 110MM UTILIZANDO ESCAVAÇÃO MND</t>
  </si>
  <si>
    <t>PAI-057</t>
  </si>
  <si>
    <t>TRAVESSIA DE DUTOS 75MM UTILIZANDO ESCAVAÇÃO MND</t>
  </si>
  <si>
    <t>PAI-058</t>
  </si>
  <si>
    <t>TRAVESSIA DE DUTOS 50MM UTILIZANDO ESCAVAÇÃO MND</t>
  </si>
  <si>
    <t>FORNECIMENTO E ASSENTAMENTO DE TUBO DE CONCRETO ARMADO - PA2, DIÂMETRO DE 1000 MM, MACHO E FEMEA, EM LOCAL COM ALTO NÍVEL DE INTERFERÊNCIAS (PESO = 0,8020 T)</t>
  </si>
  <si>
    <t>FORNECIMENTO E ASSENTAMENTO DE TUBO DE CONCRETO ARMADO - PA2, DIÂMETRO DE 1200 MM, MACHO E FEMEA, EM LOCAL COM ALTO NÍVEL DE INTERFERÊNCIAS (PESO = 1,128 T)</t>
  </si>
  <si>
    <t>FORNECIMENTO E ASSENTAMENTO DE TUBO DE CONCRETO ARMADO - PA2, DIÂMETRO DE 1500 MM, MACHO E FEMEA, EM LOCAL COM ALTO NÍVEL DE INTERFERÊNCIAS (PESO = 1,8870 T)</t>
  </si>
  <si>
    <t>FORNECIMENTO E ASSENTAMENTO DE TUBO DE CONCRETO ARMADO - PA2, DIÂMETRO DE 2000 MM, MACHO E FEMEA, EM LOCAL COM ALTO NÍVEL DE INTERFERÊNCIAS (PESO = 2,9805 T)</t>
  </si>
  <si>
    <t>CANALETA DE CONCRETO 19 X 19 X 19 CM</t>
  </si>
  <si>
    <t>BLOCO DE CONCRETO ESTRUTURAL 19 X 19 X 39 CM</t>
  </si>
  <si>
    <t>MEIO-FIO DE CONCRETO PRE-MOLDADO, TIPO BOCA DE LOBO</t>
  </si>
  <si>
    <t>PEÇA RETANGULAR PRÉ-MOLDADA, VOLUME DE CONCRETO DE 30 A 100 LITROS, TAXA DE AÇO DE 30 KG/M³</t>
  </si>
  <si>
    <t>DESMOLDANTE PARA FORMAS DE MADEIRA</t>
  </si>
  <si>
    <t xml:space="preserve">PEÇA DE MADEIRA NAO APARELHADA 7,5 X 7,5 CM (3" X 3 ") PINUS, MISTA OU EQUIVALENTE DA REGIÃO    </t>
  </si>
  <si>
    <t>SARRAFO DE PINUS 2,5 X 7,5 CM</t>
  </si>
  <si>
    <t xml:space="preserve">TÁBUA DE MADEIRA NÃO APARELHADA 2,5 X 20 CM, CEDRINHO OU EQUIVALENTE DA REGIÃO         </t>
  </si>
  <si>
    <t xml:space="preserve">PREGO DE AÇO POLIDO COM CABECA 17 X 27 (2 1/2 X 11)   </t>
  </si>
  <si>
    <t>ARMAÇÃO VERTICAL DE ALVENARIA ESTRUTURAL, DIÂMETRO 10,0 MM</t>
  </si>
  <si>
    <t>ARMAÇÃO DE CINTA DE ALVENARIA ESTRUTURAL, DIÂMETRO DE 10,0 MM</t>
  </si>
  <si>
    <t>PREPARO DE FUNDO DE VALA COM LARGURA MAIOR OU IGUAL A 1,50 M E MENOR QUE 2,50 M</t>
  </si>
  <si>
    <t>CONCRETO FCK = 20 MPA - PREPARO COM BETONEIRA</t>
  </si>
  <si>
    <t>ARGAMASSA TRACO 1:4 DE CIMENTO E AREIA GROSSA PARA CHAPISCO</t>
  </si>
  <si>
    <t>GRAUTEAMENTO VERTICAL EM ALVENARIA ESTRUTURAL</t>
  </si>
  <si>
    <t>GRAUTEAMENTO DE CINTA SUPERIOR EM ALVENARIA ESTRUTURAL</t>
  </si>
  <si>
    <t>L</t>
  </si>
  <si>
    <t xml:space="preserve">M </t>
  </si>
  <si>
    <t>UNIDADE: UD</t>
  </si>
  <si>
    <t>GRELHA FOFO SIMPLES COM REQUADRO</t>
  </si>
  <si>
    <t>GRELHA EM CONCRETO PRÉ-MOLDADA COMPLETA</t>
  </si>
  <si>
    <t>TAMPÃO FOFO COM BASE D = 600 MM</t>
  </si>
  <si>
    <t>ARMAÇÃO EM AÇO CA-50 - 6,3 MM (CORTE, DOBRA E MONTAGEM)</t>
  </si>
  <si>
    <t>LASTRO DE CONCRETO MAGRO, INCLUSIVE LANÇAMENTO - PREPARO MECÂNICO COM BETONEIRA 400 L.</t>
  </si>
  <si>
    <t>2003642/2003644</t>
  </si>
  <si>
    <t>2003666/2003668</t>
  </si>
  <si>
    <t>2003678/2003680</t>
  </si>
  <si>
    <t>2003688/2003692</t>
  </si>
  <si>
    <t>2003702/2003704</t>
  </si>
  <si>
    <t>DEMOLIÇÃO MANUAL DE CONCRETO SIMPLES</t>
  </si>
  <si>
    <t>CORTE DE PAVIMENTO COM COMPRESSOR E MARTELETE</t>
  </si>
  <si>
    <t>BICA CORRIDA OU 4A - SEM TRANSPORTE</t>
  </si>
  <si>
    <t>LASTRO DE PEDRA DE MÃO, RACHÃO OU PEDRA MARROADA - SEM TRANSPORTE E COMPACTAÇÃO</t>
  </si>
  <si>
    <t>PEDRA DE MÃO, RACHÃO OU MARROADA - SEM TRANSPORTE</t>
  </si>
  <si>
    <t>LASTRO DE BRITA 1 - SEM TRANSPORTE</t>
  </si>
  <si>
    <t>PEDRA BRITADA 1 - SEM TRANSPORTE</t>
  </si>
  <si>
    <t>PEDRA BRITADA 2 - SEM TRANSPORTE</t>
  </si>
  <si>
    <t>PEDRA BRITADA 3 - SEM TRANSPORTE</t>
  </si>
  <si>
    <t>COTAÇÃO 003</t>
  </si>
  <si>
    <t>SAIBRO INCLUSIVE FRETE</t>
  </si>
  <si>
    <t>AREIA GROSSA - SEM TRANSPORTE</t>
  </si>
  <si>
    <t>UNIDADE: M²</t>
  </si>
  <si>
    <t>E9535</t>
  </si>
  <si>
    <t>SERRA CIRCULAR COM BANCADA - D = 30 CM</t>
  </si>
  <si>
    <t>CARPINTEIRO DE FORMAS C/ENC. SOCIAIS E COMPLEMENTARES</t>
  </si>
  <si>
    <t>AJUDANTE DE CARPINTEIRO C/ENC. SOCIAIS E COMPLEMENTARES</t>
  </si>
  <si>
    <t>TÁBUA DE PINUS 2,5 X 30 CM</t>
  </si>
  <si>
    <t xml:space="preserve">CHAPA DE MADEIRA COMPENSADA RESINADA PARA FORMA DE CONCRETO, DE 2,2 X 1,1 M, E = 14 MM    </t>
  </si>
  <si>
    <t>E9630</t>
  </si>
  <si>
    <t>E9066</t>
  </si>
  <si>
    <t>AUXILIAR DE ENCANADOR C/ENC. SOCIAIS E COMPLEMENTARES</t>
  </si>
  <si>
    <t>BOMBA SUBMERSÍVEL COM CAPACIDADE DE 75 M³/H</t>
  </si>
  <si>
    <t>GRUPO GERADOR - 14 KVA</t>
  </si>
  <si>
    <t>UNIDADE: H</t>
  </si>
  <si>
    <t>REATERRO MANUAL DE VALAS COM COMPACTAÇÃO MECANIZADA</t>
  </si>
  <si>
    <t>TUBO DE CONCRETO SIMPLES POROSO PARA DRENAGEM D = 0,20 M</t>
  </si>
  <si>
    <t>TUBO DE CONCRETO SIMPLES POROSO PARA DRENAGEM D = 0,30 M</t>
  </si>
  <si>
    <t>TUBO PEAD CORRUGADO PERFURADO PARA DRENAGEM D = 65 MM</t>
  </si>
  <si>
    <t>TUBO PEAD CORRUGADO PERFURADO PARA DRENAGEM D = 100 MM</t>
  </si>
  <si>
    <t>TUBO PEAD CORRUGADO PERFURADO PARA DRENAGEM D = 200 MM</t>
  </si>
  <si>
    <t>E9646</t>
  </si>
  <si>
    <t>E9527</t>
  </si>
  <si>
    <t>M1391</t>
  </si>
  <si>
    <t>COMPRESSOR DE AR PORTÁTIL</t>
  </si>
  <si>
    <t>MARTELETE PERFURADOR/ROMPEDOR A AR COMPRIMIDO DE 25 KG</t>
  </si>
  <si>
    <t>PONTEIRO PARA MARTELETE</t>
  </si>
  <si>
    <t>CAIXA DE LIGAÇÃO COM QUEDA DE 50 CM PARA TUBOS DE Ø 1,50 M NAS DIMENSÕES (INT.): 150 X 130 X 200 CM - ESPESSURA = 20 CM</t>
  </si>
  <si>
    <t>CAIXA DE LIGAÇÃO COM QUEDA DE 100 CM PARA TUBOS DE Ø 1,50 M NAS DIMENSÕES (INT.): 150 X 130 X 250 CM - ESPESSURA = 20 CM</t>
  </si>
  <si>
    <t>POÇO DE VISITA PARA TUBOS DE Ø 1,20 M NAS DIMENSÕES (INT.): 150 X 110 X 130 CM - ESPESSURA = 20 CM</t>
  </si>
  <si>
    <t>POÇO DE VISITA PARA TUBOS DE Ø 1,50 M NAS DIMENSÕES (INT.): 150 X 110 X 130 CM - ESPESSURA = 20 CM</t>
  </si>
  <si>
    <t>GAP-005</t>
  </si>
  <si>
    <t>CAIXA DE LIGAÇÃO PARA TUBOS DE Ø 1,80 M NAS DIMENSÕES (INT.): 220 X 100 X 200 CM - ESPESSURA = 20 CM</t>
  </si>
  <si>
    <t>GAP-006</t>
  </si>
  <si>
    <t>CAIXA DE LIGAÇÃO PARA TUBOS DE Ø 2,00 M NAS DIMENSÕES (INT.): 240 X 100 X 220 CM - ESPESSURA = 20 CM</t>
  </si>
  <si>
    <t>GAP-007</t>
  </si>
  <si>
    <t>CAIXA DE LIGAÇÃO PARA TUBOS DE Ø 2,20 M NAS DIMENSÕES (INT.): 260 X 100 X 240 CM - ESPESSURA = 20 CM</t>
  </si>
  <si>
    <t>GAP-008</t>
  </si>
  <si>
    <t>POÇO DE VISITA PARA TUBOS DE Ø 1,80 M NAS DIMENSÕES (INT.): 220 X 100 X 200 CM - ESPESSURA = 20 CM</t>
  </si>
  <si>
    <t>GAP-101</t>
  </si>
  <si>
    <t>GAP-102</t>
  </si>
  <si>
    <t>POÇO DE VISITA PARA TUBOS DE Ø 2,20 M NAS DIMENSÕES (INT.): 260 X 100 X 240 CM - ESPESSURA = 20 CM</t>
  </si>
  <si>
    <t>POÇO DE VISITA PARA TUBOS DE Ø 2,00 M NAS DIMENSÕES (INT.): 240 X 100 X 220 CM - ESPESSURA = 20 CM</t>
  </si>
  <si>
    <t>GAP-110</t>
  </si>
  <si>
    <t>CABEÇEIRA/BOCA/ALA COMPLETA EM CONCRETO SIMPLES, PARA TUBO DE DIÂMETRO DE 1,80 M, ESCONSIDADE 0°</t>
  </si>
  <si>
    <t>ARGAMASSA DE CIMENTO E AREIA, TRAÇO 1:3 - PREPARO MECÂNICO COM BETONEIRA 400 L</t>
  </si>
  <si>
    <t>CABEÇEIRA/BOCA/ALA COMPLETA EM CONCRETO SIMPLES, PARA TUBO DE DIÂMETRO DE 2,00 MM, ESCONSIDADE 0°</t>
  </si>
  <si>
    <t>GAP-142</t>
  </si>
  <si>
    <t>CABEÇEIRA/BOCA/ALA COMPLETA EM CONCRETO SIMPLES, PARA TUBO DE DIÂMETRO DE 2,20 M, ESCONSIDADE 0°</t>
  </si>
  <si>
    <t xml:space="preserve">PERFURATRIZ SOBRE ESTEIRA, TORQUE MÁXIMO 600 KGF, POTÊNCIA 20 HP DIÂMETRO MÁXIMO 10" </t>
  </si>
  <si>
    <t>BOMBA CENTRÍFUGA ELÉTRICA, POTÊNCIA 15 HP, HM/Q = 30 MCA / 90 M³/H A 45 MCA / 55 M³/H</t>
  </si>
  <si>
    <t>ÁGUA - TARIFA "A" ENTRE 0 E 20 M³</t>
  </si>
  <si>
    <t>SERVIÇOS TÉCNICOS ESPECIALIZADOS PARA AÇOMPANHAMENTO DE ESTRUTURAS DE CONTENÇÃO E FUNDAÇÕES</t>
  </si>
  <si>
    <t>CARGA, MANOBRA E DESCARGA DE AGREGADOS OU SOLOS EM CAMINHÃO BASCULANTE DE 6 M³ - CARGA MANUAL E DESCARGA LIVRE</t>
  </si>
  <si>
    <t xml:space="preserve">TRANSPORTE EM CAMINHÃO BASCULANTE COM CAPACIDADE DE CARGA DE 6 M³ - DMT=25KM </t>
  </si>
  <si>
    <t>T.KM</t>
  </si>
  <si>
    <t>TUBO DE REVESTIMENTO PARA PERFURAÇÃO SCHEDULE 40 - Ø 4’’</t>
  </si>
  <si>
    <t>MISTURADOR DUPLO DE ALTA TURBULÊNCIA COM CAPACIDADE PARA 2 X 500 L</t>
  </si>
  <si>
    <t>BOMBA TRIPLEX PARA INJEÇÃO DE NATA DE CIMENTO</t>
  </si>
  <si>
    <t>GRUPO GERADOR - 13 / 14 KVA</t>
  </si>
  <si>
    <t>CIMENTO PORTLAND COMPOSTO CP II-32</t>
  </si>
  <si>
    <t>E9721</t>
  </si>
  <si>
    <t>M1994</t>
  </si>
  <si>
    <t>M2020</t>
  </si>
  <si>
    <t>M2329</t>
  </si>
  <si>
    <t>E9563</t>
  </si>
  <si>
    <t>E9660</t>
  </si>
  <si>
    <t>E9705</t>
  </si>
  <si>
    <t>M1384</t>
  </si>
  <si>
    <t>M0140</t>
  </si>
  <si>
    <t>kg</t>
  </si>
  <si>
    <t>M³.KM</t>
  </si>
  <si>
    <t>PERFURATRIZ HIDRÁULICA SOBRE ESTEIRAS COM CLAMSHELL - 220 KW</t>
  </si>
  <si>
    <t>GUINDASTE SOBRE ESTEIRAS - 220 KW</t>
  </si>
  <si>
    <t>MISTURADOR DE LAMA BENTONÍTICA - 4 KW</t>
  </si>
  <si>
    <t>TÉCNICO DE LABORATÓRIO C/ ENCARGOS SOCIAIS E COMPLEM.</t>
  </si>
  <si>
    <t>AJUDANTE DE LABORATÓRIO C/ENC. SOCIAIS E COMPLEMENTARES</t>
  </si>
  <si>
    <t>TUBO TREMONHA DE AÇO</t>
  </si>
  <si>
    <t>BENTONITA</t>
  </si>
  <si>
    <t>CHAPA DE AÇO GROSSA ASTM A36 - ESP. = 1" (199,18 KG/M²)</t>
  </si>
  <si>
    <t>CHAPA DE AÇO GROSSA ASTM A36 - ESP. = 3/4"</t>
  </si>
  <si>
    <t>MURETA GUIA COM 30 CM DE ESPESSURA</t>
  </si>
  <si>
    <t>CARGA EM CAMINHÃO BASCULANTE 10 M³ COM PÁ CARREGADEIRA</t>
  </si>
  <si>
    <t>CONCRETO USINADO FCK = 20 MPA APLICADO, COM SERVIÇO DE BOMBEAMENTO</t>
  </si>
  <si>
    <t>TRANSPORTE EM CAMINHÃO BASCULANTE COM CAPACIDADE DE CARGA DE 10 M³ - DMT = 25 KM</t>
  </si>
  <si>
    <t xml:space="preserve">TRANSPORTE EM CAMINHÃO BASCULANTE COM CAPACIDADE DE CARGA DE 10 M³ - DMT = 25 KM  </t>
  </si>
  <si>
    <t>E9547</t>
  </si>
  <si>
    <t>M1397</t>
  </si>
  <si>
    <t>MÁQUINA PARA SOLDA ELÉTRICA - 9,2 KW</t>
  </si>
  <si>
    <t>AJUDANTE DE SERRALHEIRO C/ENC. SOCIAIS E COMPLEMENTARES</t>
  </si>
  <si>
    <t xml:space="preserve">SOLDADOR C/ENC. SOCIAIS E COMPLEMENTARES </t>
  </si>
  <si>
    <t>CHAPA DE AÇO FINA BITOLA MSG 3/16" - E = 4,75 MM (38,00 KG/M²)</t>
  </si>
  <si>
    <t>ELETRODO E60 XX</t>
  </si>
  <si>
    <t>FABRICAÇÃO E LANÇAMENTO DE GALERIA CELULAR SIMPLES EM CONCRETO ARMADO COM MEDIDA INTERNA DE 1,50 X 1,50 M E ALTURA DE ATERRO ATÉ 1,00 M (TIPO I) - CLASSE 45 - SEM TRANSPORTE</t>
  </si>
  <si>
    <t>E9052</t>
  </si>
  <si>
    <t>E9763</t>
  </si>
  <si>
    <t>E9022</t>
  </si>
  <si>
    <t>M0999</t>
  </si>
  <si>
    <t>m²</t>
  </si>
  <si>
    <t>EMPILHADEIRA A DIESEL COM CAPACIDADE DE 10 T - 100 KW</t>
  </si>
  <si>
    <t>GRUPO GERADOR - 36/40 KVA</t>
  </si>
  <si>
    <t>PÓRTICO ROLANTE COM CAPACIDADE DE 25 T - 30 KW</t>
  </si>
  <si>
    <t>ARMAÇÃO EM AÇO CA-50 - 10,0 MM (CORTE, DOBRA E MONTAGEM)</t>
  </si>
  <si>
    <t>ARMAÇÃO EM AÇO CA-50 - 16,0 MM (CORTE, DOBRA E MONTAGEM)</t>
  </si>
  <si>
    <t>FORMA METÁLICA PARA ADUELAS DE BUEIROS CELULARES DE CONCRETO PRÉMOLDADOS - UTILIZAÇÃO 100 VEZES</t>
  </si>
  <si>
    <t>TELA DE AÇO ELETROSOLDADA - L283</t>
  </si>
  <si>
    <t xml:space="preserve">ARAME RECOZIDO 18 BWG, 1,25 MM (0,01 KG/M)   </t>
  </si>
  <si>
    <t>CONCRETO USINADO FCK=25,0 MPA, COM SERVIÇO DE BOMBEAMENTO</t>
  </si>
  <si>
    <t>FORNECIMENTO E APLICAÇÃO DE MANTA GEOTÊXTIL - 10 KN</t>
  </si>
  <si>
    <t>FABRICAÇÃO E LANÇAMENTO DE GALERIA CELULAR SIMPLES EM CONCRETO ARMADO COM MEDIDA INTERNA DE 1,50 X 1,50 M E ALTURA DE ATERRO MAIOR QUE 1,00 M ATÉ 2,50 M (TIPO II) - CLASSE 45 - SEM TRANSPORTE</t>
  </si>
  <si>
    <t>FABRICAÇÃO E LANÇAMENTO DE GALERIA CELULAR SIMPLES EM CONCRETO ARMADO COM MEDIDA INTERNA DE 1,50 X 1,50 M E ALTURA DE ATERRO MAIOR QUE 2,50 M ATÉ 5,00 M (TIPO III) - CLASSE 45 - SEM TRANSPORTE</t>
  </si>
  <si>
    <t>FABRICAÇÃO E LANÇAMENTO DE GALERIA CELULAR SIMPLES EM CONCRETO ARMADO COM MEDIDA INTERNA DE 2,00 X 2,00 M E ALTURA DE ATERRO ATÉ 1,00 M (TIPO I) - CLASSE 45 - SEM TRANSPORTE</t>
  </si>
  <si>
    <t>ARMAÇÃO EM AÇO CA-50 - 12,5 MM (CORTE, DOBRA E MONTAGEM)</t>
  </si>
  <si>
    <t>FABRICAÇÃO E LANÇAMENTO DE GALERIA CELULAR SIMPLES EM CONCRETO ARMADO COM MEDIDA INTERNA DE 2,00 X 2,00 M E ALTURA DE ATERRO MAIOR QUE 1,00 M ATÉ 2,50 M (TIPO II) - CLASSE 45 - SEM TRANSPORTE</t>
  </si>
  <si>
    <t>FABRICAÇÃO E LANÇAMENTO DE GALERIA CELULAR SIMPLES EM CONCRETO ARMADO COM MEDIDA INTERNA DE 2,00 X 2,00 M E ALTURA DE ATERRO MAIOR QUE 2,50 M ATÉ 5,00 M (TIPO III) - CLASSE 45 - SEM TRANSPORTE</t>
  </si>
  <si>
    <t>FABRICAÇÃO E LANÇAMENTO DE GALERIA CELULAR SIMPLES EM CONCRETO ARMADO COM MEDIDA INTERNA DE 2,00 X 2,00 M E ALTURA DE ATERRO MAIOR QUE 5,00 M ATÉ 7,50 M (TIPO IV) - CLASSE 45 - SEM TRANSPORTE</t>
  </si>
  <si>
    <t>FABRICAÇÃO E LANÇAMENTO DE GALERIA CELULAR SIMPLES EM CONCRETO ARMADO COM MEDIDA INTERNA DE 2,50 X 2,50 M E ALTURA DE ATERRO ATÉ 1,00 M (TIPO I) - CLASSE 45 - SEM TRANSPORTE</t>
  </si>
  <si>
    <t>ARMAÇÃO EM AÇO CA-50 - 8,0 MM (CORTE, DOBRA E MONTAGEM)</t>
  </si>
  <si>
    <t>FABRICAÇÃO E LANÇAMENTO DE GALERIA CELULAR SIMPLES EM CONCRETO ARMADO COM MEDIDA INTERNA DE 2,50 X 2,50 M E ALTURA DE ATERRO MAIOR QUE 1,00 M ATÉ 2,50 M (TIPO II) - CLASSE 45 - SEM TRANSPORTE</t>
  </si>
  <si>
    <t>FABRICAÇÃO E LANÇAMENTO DE GALERIA CELULAR SIMPLES EM CONCRETO ARMADO COM MEDIDA INTERNA DE 2,50 X 2,50 M E ALTURA DE ATERRO MAIOR QUE 2,50 M ATÉ 5,00 M (TIPO III) - CLASSE 45 - SEM TRANSPORTE</t>
  </si>
  <si>
    <t>FABRICAÇÃO E LANÇAMENTO DE GALERIA CELULAR SIMPLES EM CONCRETO ARMADO COM MEDIDA INTERNA DE 2,50 X 2,50 M E ALTURA DE ATERRO MAIOR QUE 5,00 M ATÉ 7,50 M (TIPO IV) - CLASSE 45 - SEM TRANSPORTE</t>
  </si>
  <si>
    <t>FABRICAÇÃO E LANÇAMENTO DE GALERIA CELULAR SIMPLES EM CONCRETO ARMADO COM MEDIDA INTERNA DE 3,00 X 3,00 M E ALTURA DE ATERRO ATÉ 1,00 M (TIPO I) - CLASSE 45 - SEM TRANSPORTE</t>
  </si>
  <si>
    <t>FABRICAÇÃO E LANÇAMENTO DE GALERIA CELULAR SIMPLES EM CONCRETO ARMADO COM MEDIDA INTERNA DE 3,00 X 3,00 M E ALTURA DE ATERRO MAIOR QUE 1,00 M ATÉ 2,50 M (TIPO II) - CLASSE 45 - SEM TRANSPORTE</t>
  </si>
  <si>
    <t>FABRICAÇÃO E LANÇAMENTO DE GALERIA CELULAR SIMPLES EM CONCRETO ARMADO COM MEDIDA INTERNA DE 3,00 X 3,00 M E ALTURA DE ATERRO MAIOR QUE 2,50 M ATÉ 5,00 M (TIPO III) - CLASSE 45 - SEM TRANSPORTE</t>
  </si>
  <si>
    <t>FABRICAÇÃO E LANÇAMENTO DE GALERIA CELULAR SIMPLES EM CONCRETO ARMADO COM MEDIDA INTERNA DE 3,00 X 3,00 M E ALTURA DE ATERRO MAIOR QUE 5,00 M ATÉ 7,50 M (TIPO IV) - CLASSE 45 - SEM TRANSPORTE</t>
  </si>
  <si>
    <t>CONCRETO USINADO FCK=20,0 MPA, COM SERVIÇO DE BOMBEAMENTO</t>
  </si>
  <si>
    <t>ARMAÇÃO EM AÇO CA-60 - 5,0 MM (CORTE, DOBRA E MONTAGEM)</t>
  </si>
  <si>
    <t>E9042</t>
  </si>
  <si>
    <t>E9511</t>
  </si>
  <si>
    <t>TRATOR DE ESTEIRAS COM LÂMINA</t>
  </si>
  <si>
    <t>PÁ CARREGADEIRA DE PNEUS 3,40M³</t>
  </si>
  <si>
    <t>E9577</t>
  </si>
  <si>
    <t>E9518</t>
  </si>
  <si>
    <t>TRATOR DE PNEUS (AGRÍCOLA)</t>
  </si>
  <si>
    <t xml:space="preserve">GRADE DISCOS </t>
  </si>
  <si>
    <t xml:space="preserve">LASTRO DE BRITA TIPO BICA CORRIDA, BRITA 4A OU MOLEDO PARA BASE DE ASSENTAMENTO DE TUBOS - SEM TRANSPORTE </t>
  </si>
  <si>
    <t xml:space="preserve">LASTRO DE BRITA 2 - SEM TRANSPORTE </t>
  </si>
  <si>
    <t xml:space="preserve">LASTRO DE BRITA 3 - SEM TRANSPORTE </t>
  </si>
  <si>
    <t xml:space="preserve">LASTRO DE SAIBRO - POSTO OBRA </t>
  </si>
  <si>
    <t xml:space="preserve">COLCHÃO DE AREIA GROSSA - SEM TRANSPORTE </t>
  </si>
  <si>
    <t>CONJUNTO DE CILINDRO E BOMBA HIDRÁULICA PARA PROTENÇÃO DE MONOBARRAS - 1150 KN</t>
  </si>
  <si>
    <t>PLACA DE ANCORAGEM DE TIRANTE</t>
  </si>
  <si>
    <t>PORCA SEXTAVADA DE ANCORAGEM DE TIRANTE</t>
  </si>
  <si>
    <t>ANEL DE COMPENSAÇÃO ANGULAR EM CHAPA DE AÇO DE ANCORAGEM DE TIRANTE</t>
  </si>
  <si>
    <t>COTAÇÃO 004</t>
  </si>
  <si>
    <t>AREIA RECICLADA - SEM TRANSPORTE</t>
  </si>
  <si>
    <t>EXECUÇÃO E COMPACTAÇÃO DE SUB-BASE DE SAIBRO - COM TRANSPORTE (EMPOLAMENTO 40%)</t>
  </si>
  <si>
    <t>E9530</t>
  </si>
  <si>
    <t xml:space="preserve">ROLO COMPACTADOR LISO VIBRATÓRIO AUTOPROPELIDO </t>
  </si>
  <si>
    <t>PAV-004</t>
  </si>
  <si>
    <t>EXECUÇÃO E COMPACTAÇÃO DE SUB-BASE DE BICA CORRIDA RECICLADA - SEM TRANSPORTE (EMPOLAMENTO 35%)</t>
  </si>
  <si>
    <t>EXECUÇÃO E COMPACTAÇÃO DE SUB-BASE DE BICA CORRIDA - SEM TRANSPORTE (EMPOLAMENTO 35%)</t>
  </si>
  <si>
    <t>EXECUÇÃO E COMPACTAÇÃO DE ATERRO COM AREIA RECICLADA EM SUBSTITUIÇÃO A MATERIAL INSERVÍVEL - SEM TRANSPORTE (EMPOLAMENTO 16%)</t>
  </si>
  <si>
    <t>EXECUÇÃO E COMPACTAÇÃO DE ATERRO COM AREIA PARA ATERRO EM SUBSTITUIÇÃO A MATERIAL INSERVÍVEL - SEM TRANSPORTE (EMPOLAMENTO 16%)</t>
  </si>
  <si>
    <t>BICA CORRIDA RECICLADA - SEM TRANSPORTE</t>
  </si>
  <si>
    <t>COTAÇÃO 006</t>
  </si>
  <si>
    <t>EXECUÇÃO E COMPACTAÇÃO DE SUB-BASE DE RACHÃO (MOLEDO) - SEM TRANSPORTE (EMPOLAMENTO 46%)</t>
  </si>
  <si>
    <t>EXECUÇÃO E COMPACTAÇÃO DE SUB-BASE DE RACHÃO RECICLADO (MOLEDO)  - SEM TRANSPORTE (EMPOLAMENTO 46%)</t>
  </si>
  <si>
    <t>COTAÇÃO 007</t>
  </si>
  <si>
    <t>RACHÃO RECICLADO (MOLEDO) - SEM TRANSPORTE</t>
  </si>
  <si>
    <t>EXECUÇÃO E COMPACTAÇÃO DE BASE DE BRITA 4A - SEM TRANSPORTE (EMPOLAMENTO 35%)</t>
  </si>
  <si>
    <t>EXECUÇÃO E COMPACTAÇÃO DE BASE DE BRITA 4A RECICLADA - SEM TRANSPORTE (EMPOLAMENTO 35%)</t>
  </si>
  <si>
    <t>COTAÇÃO 008</t>
  </si>
  <si>
    <t>BRITA 4A RECICLADA - SEM TRANSPORTE</t>
  </si>
  <si>
    <t>E9615</t>
  </si>
  <si>
    <t xml:space="preserve">USINA MISTURADORA DE SOLOS </t>
  </si>
  <si>
    <t>BRITA 0 OU PEDRISCO - SEM TRANSPORTE</t>
  </si>
  <si>
    <t>USINAGEM DE BRITA GRADUADA TRATADA COM CIMENTO (4%) - SEM TRANSPORTE</t>
  </si>
  <si>
    <t>USINAGEM DE BRITA GRADUADA TRATADA COM CIMENTO (3%) - SEM TRANSPORTE</t>
  </si>
  <si>
    <t>EXECUÇÃO E COMPACTAÇÃO DE BASE DE BRITA GRADUADA TRATADA COM CIMENTO (4%) - SEM TRANSPORTE (EMPOLAMENTO 35%)</t>
  </si>
  <si>
    <t>EXECUÇÃO E COMPACTAÇÃO DE BASE DE BRITA GRADUADA TRATADA COM CIMENTO (3%) - SEM TRANSPORTE (EMPOLAMENTO 35%)</t>
  </si>
  <si>
    <t>EXECUÇÃO E COMPACTAÇÃO DE BASE DE MACADAME HIDRÁULICO - SEM TRANSPORTE (EMPOLAMENTO 46% e 25%)</t>
  </si>
  <si>
    <t>PÓ DE PEDRA - SEM TRANSPORTE</t>
  </si>
  <si>
    <t>E9027</t>
  </si>
  <si>
    <t>E9514</t>
  </si>
  <si>
    <t>E9020</t>
  </si>
  <si>
    <t>CAMINHÃO DISTRIBUIDOR DE CIMENTO</t>
  </si>
  <si>
    <t>DISTRIBUIDOR DE AGREGADOS AUTOPROPELIDO</t>
  </si>
  <si>
    <t>RECICLADORA PAVIMENTO A FRIO</t>
  </si>
  <si>
    <t>M2147</t>
  </si>
  <si>
    <t>M2148</t>
  </si>
  <si>
    <t>RECICLAGEM DO PAVIMENTO COM ADIÇÃO DE BRITA E 4% DE CIMENTO - SEM TRANSPORTE</t>
  </si>
  <si>
    <t>DENTE DE CORTE PARA RECICLADORA</t>
  </si>
  <si>
    <t>PORTA DENTES PARA RECICLADORA</t>
  </si>
  <si>
    <t>E9544</t>
  </si>
  <si>
    <t>E9509</t>
  </si>
  <si>
    <t>COTAÇÃO 030</t>
  </si>
  <si>
    <t>VASSOURA MECÂNICA REBOCÁVEL</t>
  </si>
  <si>
    <t>CAMINHÃO COM TANQUE DISTRIBUIDOR DE ASFALTO 6.000 L (ESPARGIDOR) - COM MOTORISTA</t>
  </si>
  <si>
    <t xml:space="preserve">EMULSÃO RM-1C - POSTO USINA </t>
  </si>
  <si>
    <t>COTAÇÃO 031</t>
  </si>
  <si>
    <t xml:space="preserve">EMULSÃO RR-1C - POSTO USINA </t>
  </si>
  <si>
    <t xml:space="preserve">EMULSÃO RR-2C - POSTO USINA </t>
  </si>
  <si>
    <t>COTAÇÃO 032</t>
  </si>
  <si>
    <t>COTAÇÃO 035</t>
  </si>
  <si>
    <t xml:space="preserve">EMULSÃO CM-IMPRIMAÇÃO (EAI) - POSTO USINA </t>
  </si>
  <si>
    <t>E9579</t>
  </si>
  <si>
    <t>CAMINHÃO BASCULANTE 10 M³ - COM MOTORISTA</t>
  </si>
  <si>
    <t>PAVIMENTO COM TRATAMENTO SUPERFICIAL SIMPLES (TSB SIMPLES), COM EMULSÃO ASFÁLTICA RR-2C - SEM TRANSPORTE</t>
  </si>
  <si>
    <t>PAVIMENTO COM TRATAMENTO SUPERFICIAL SIMPLES (TSB SIMPLES), COM EMULSÃO ASFÁLTICA RR-2C, COM BANHO DILUÍDO - SEM TRANSPORTE</t>
  </si>
  <si>
    <t>PAVIMENTO COM TRATAMENTO SUPERFICIAL DUPLO (TSB DUPLO), COM EMULSÃO ASFÁLTICA RR-2C - SEM TRANSPORTE</t>
  </si>
  <si>
    <t>PAVIMENTO COM TRATAMENTO SUPERFICIAL DUPLO (TSB DUPLO), COM EMULSÃO ASFÁLTICA RR-2C, COM BANHO DILUÍDO - SEM TRANSPORTE</t>
  </si>
  <si>
    <t>PAVIMENTO COM TRATAMENTO SUPERFICIAL DUPLO (TSB DUPLO), COM EMULSÃO ASFÁLTICA RR-2C, COM CAPA SELANTE - SEM TRANSPORTE</t>
  </si>
  <si>
    <t xml:space="preserve">AREIA MÉDIA - SEM TRANSPORTE                                 </t>
  </si>
  <si>
    <t>PAVIMENTO COM TRATAMENTO SUPERFICIAL TRIPLO (TSB TRIPLO), COM EMULSÃO ASFÁLTICA RR-2C - SEM TRANSPORTE</t>
  </si>
  <si>
    <t>PAVIMENTO COM TRATAMENTO SUPERFICIAL TRIPLO (TSB TRIPLO), COM EMULSÃO ASFÁLTICA RR-2C, COM BANHO DILUÍDO - SEM TRANSPORTE</t>
  </si>
  <si>
    <t>USINAGEM DE PRÉ MISTURADO A FRIO, PARA CAMADA DE BINDER, FAIXA B - SEM TRANSPORTE</t>
  </si>
  <si>
    <t>UNIDADE: T</t>
  </si>
  <si>
    <t>E9617</t>
  </si>
  <si>
    <t>E9558</t>
  </si>
  <si>
    <t>COTAÇÃO 033</t>
  </si>
  <si>
    <t>USINA MISTURADORA DE PRÉ MISTURADO A FRIO COM CAPACIDADE DE 60 T/H</t>
  </si>
  <si>
    <t>TANQUE PARA DEPÓSITO DE ASFÁLTO 30.000 L</t>
  </si>
  <si>
    <t xml:space="preserve">OPERADOR DE USINA C/ENC. SOCIAIS E COMPLEMENTARES </t>
  </si>
  <si>
    <t xml:space="preserve">EMULSÃO RL-1C - POSTO USINA </t>
  </si>
  <si>
    <t>CAL HIDRATADA CH-I PARA ARGAMASSAS</t>
  </si>
  <si>
    <t>E9758</t>
  </si>
  <si>
    <t xml:space="preserve">ROLO COMPACTADOR TANDEM 10 T </t>
  </si>
  <si>
    <t>VIBROACABADORA DE ASFALTO SOBRE PNEUS</t>
  </si>
  <si>
    <t xml:space="preserve">RASTELEIRO C/ENC. SOCIAIS E COMPLEMENTARES </t>
  </si>
  <si>
    <t xml:space="preserve">USINAGEM DE PRÉ MISTURADO A FRIO, PARA CAMADA DE BINDER, FAIXA B </t>
  </si>
  <si>
    <t>E9689</t>
  </si>
  <si>
    <t>E9559</t>
  </si>
  <si>
    <t>M1941</t>
  </si>
  <si>
    <t>USINA DE ASFALTO A QUENTE</t>
  </si>
  <si>
    <t>AQUECEDOR DE FLUIDO TÉRMICO - 12 KW</t>
  </si>
  <si>
    <t xml:space="preserve">CIMENTO ASFÁLTICO DE PETRÓLEO - CAP 50/70 - POSTO USINA </t>
  </si>
  <si>
    <t>ÓLEO TIPO A1</t>
  </si>
  <si>
    <t>COTAÇÃO 036</t>
  </si>
  <si>
    <t>USINAGEM DE PRÉ MISTURADO A QUENTE, FAIXA A</t>
  </si>
  <si>
    <t>USINAGEM DE PRÉ MISTURADO A QUENTE, FAIXA B</t>
  </si>
  <si>
    <t>USINAGEM DE PRÉ MISTURADO A QUENTE, FAIXA C</t>
  </si>
  <si>
    <t>6416078 e PAV-027 (2017)</t>
  </si>
  <si>
    <t>USINAGEM DE PRÉ MISTURADO A QUENTE, FAIXA ESPECIAL (FINA)</t>
  </si>
  <si>
    <t>6416213 e UTIP</t>
  </si>
  <si>
    <t>COTAÇÃO 038</t>
  </si>
  <si>
    <t>COTAÇÃO 040</t>
  </si>
  <si>
    <t>CAP MODIFICADO COM BORRACHA - POSTO USINA</t>
  </si>
  <si>
    <t>ADITIVO SURFACTANTE</t>
  </si>
  <si>
    <t>USINAGEM DE PRÉ MISTURADO A QUENTE, FAIXA C COM BORRACHA</t>
  </si>
  <si>
    <t>EXECUÇÃO DE PAVIMENTO COM PRÉ-MISTURADO A QUENTE, FAIXA C COM BORRACHA - SEM TRANSPORTE</t>
  </si>
  <si>
    <t>COTAÇÃO 037</t>
  </si>
  <si>
    <t>CIMENTO ASFÁLTICO DE PETRÓLEO - CAP 65/90 COM POLÍMERO - POSTO USINA</t>
  </si>
  <si>
    <t>EXECUÇÃO DE PAVIMENTO COM PRÉ-MISTURADO A QUENTE, FAIXA C COM POLÍMERO 65/90  - SEM TRANSPORTE</t>
  </si>
  <si>
    <t>USINAGEM DE PRÉ MISTURADO A QUENTE, FAIXA C COM POLÍMERO 65/90</t>
  </si>
  <si>
    <t>E9605</t>
  </si>
  <si>
    <t>E9670</t>
  </si>
  <si>
    <t>Cotação 034</t>
  </si>
  <si>
    <t xml:space="preserve">EMULSÃO RC-1C E - POSTO USINA </t>
  </si>
  <si>
    <t>CAMINHÃO TANQUE 6000 L</t>
  </si>
  <si>
    <t>USINA MÓVEL COM MICROREVESTIMENTO COM CAVALO MECÂNICO 12 M³</t>
  </si>
  <si>
    <t>COTAÇÃO 009</t>
  </si>
  <si>
    <t>CONCRETO USINADO FCTMK - 1,50 MPA</t>
  </si>
  <si>
    <t>EXECUÇÃO DE PLACA DE CONCRETO DE CIMENTO PORTLAND FCTMK=4,5 MPA COM RÉGUA VIBRATÓRIA SIMPLES, INCLUSIVE FORMA METÁLICA</t>
  </si>
  <si>
    <t>E9586</t>
  </si>
  <si>
    <t>E9069</t>
  </si>
  <si>
    <t>COTAÇÃO 010</t>
  </si>
  <si>
    <t>RÉGUA VIBRATÓRIA TRELIÇADA</t>
  </si>
  <si>
    <t>VIBRADOR DE IMERSÃO PARA CONCRETO A GASOLINA</t>
  </si>
  <si>
    <t>CONCRETO USINADO FCTMK - 4,50 MPA</t>
  </si>
  <si>
    <t>EXECUÇÃO DE PLACA DE PLACA DE CONCRETO DE CIMENTO PORTLAND FCTMK=5,5 MPA COM RÉGUA VIBRATÓRIA SIMPLES, INCLUSIVE FORMA METÁLICA</t>
  </si>
  <si>
    <t>COTAÇÃO 011</t>
  </si>
  <si>
    <t>CONCRETO USINADO FCTMK - 5,50 MPA</t>
  </si>
  <si>
    <t>EXECUÇÃO DE PLACA DE PLACA DE CONCRETO DE CIMENTO PORTLAND FCTMK=4,5 MPA COM RÉGUA VIBRATÓRIA SIMPLES E ADIÇÃO DE FIBRA DE NYLON, INCLUSIVE FORMA METÁLICA</t>
  </si>
  <si>
    <t>M0006</t>
  </si>
  <si>
    <t>FIBRA DE NYLON PARA CONCRETO</t>
  </si>
  <si>
    <t>EXECUÇÃO DE PLACA DE PLACA DE CONCRETO DE CIMENTO PORTLAND FCTMK=5,5 MPA COM RÉGUA VIBRATÓRIA SIMPLES E ADIÇÃO DE FIBRA DE POLIPROPILENO, INCLUSIVE FORMA METÁLICA</t>
  </si>
  <si>
    <t>4011533/97108</t>
  </si>
  <si>
    <t>E9588</t>
  </si>
  <si>
    <t>E9589</t>
  </si>
  <si>
    <t>VIBROACABADORA DE CONCRETO COM FORMAS DESLIZANTES</t>
  </si>
  <si>
    <t>TEXTURIZADORA/CURA</t>
  </si>
  <si>
    <t>ARMADOR C/ENC. SOCIAIS E COMPLEMENTARES</t>
  </si>
  <si>
    <t>AJUDANTE DE ARMADOR C/ENC. SOCIAIS E COMPLEMENTARES</t>
  </si>
  <si>
    <t>AÇO CA-25 D = 32 MM - BARRA DE TRANSFERÊNCIA</t>
  </si>
  <si>
    <t>TRELIÇA NERVURADA COM ALTURA DE 120 MM (ESPAÇADOR)</t>
  </si>
  <si>
    <t>CONCRETO USINADO FCK=30,0 MPA, SEM SERVIÇO DE BOMBEAMENTO</t>
  </si>
  <si>
    <t>ADITIVO ACELERADOR DE PEGA E ENDURECIMENTO PARA ARGAMASSAS E CONCRETO</t>
  </si>
  <si>
    <t>TELA DE AÇO SOLDADA NERVURADA CA-60, Q-138, (2,20 KG/M²), DIÂMETRO DO FIO 4,2 MM</t>
  </si>
  <si>
    <t>ESPAÇADOR PLÁSTICO TIPO GARRA DUPLA</t>
  </si>
  <si>
    <t>E9591</t>
  </si>
  <si>
    <t>M1131</t>
  </si>
  <si>
    <t>SERRA PARA CORTE DE CONCRETO E ASFALTO</t>
  </si>
  <si>
    <t>GRAXA LUBRIFICANTE</t>
  </si>
  <si>
    <t>SELANTE A BASE DE ALCATRÃO E POLIURETANO PARA JUNTAS HORIZONTAIS</t>
  </si>
  <si>
    <t>CORDÃO DE POLIETILENO EXPANDIDO</t>
  </si>
  <si>
    <t>AÇO CA-25 D = 25 MM - BARRA DE TRANSFERÊNCIA</t>
  </si>
  <si>
    <t>FERRO CA-50 Ø 3/8"</t>
  </si>
  <si>
    <t>PINTURA DE LIGAÇÃO COM EMULSÃO RM-1C</t>
  </si>
  <si>
    <t>Cotação 012</t>
  </si>
  <si>
    <t>MEIO FIO DE CONCRETO PRÉ-MOLDADO GUIA ALTA PADRÃO PMC, COM SARJETA</t>
  </si>
  <si>
    <t>E9103</t>
  </si>
  <si>
    <t>MÁQUINA EXTRUSORA PARA MEIO FIO</t>
  </si>
  <si>
    <t>CONCRETO USINADO FCK=20,0 MPA, SEM SERVIÇO DE BOMBEAMENTO</t>
  </si>
  <si>
    <t>COTAÇÃO 013</t>
  </si>
  <si>
    <t>MEIO FIO DE CONCRETO PRÉ-MOLDADO GUIA BAIXA PADRÃO PMC, COM SARJETA</t>
  </si>
  <si>
    <t>COTAÇÃO 012</t>
  </si>
  <si>
    <t>MIL</t>
  </si>
  <si>
    <t>PARALELEPÍPEDO GRANITICO PARA PAVIMENTAÇÃO (30 A 35 UD/M²) - SEM TRANSPORTE</t>
  </si>
  <si>
    <t>CONCRETO MAGRO PARA LASTRO TRAÇO 1:4,5:4,5 (CIMENTO/AREIA/BRITA) - PREPARO COM BETONEIRA 400 L</t>
  </si>
  <si>
    <t>E9706</t>
  </si>
  <si>
    <t>MARTELETE PERFURADOR/ROMPEDOR A AR COMPRIMIDO DE 28 KG</t>
  </si>
  <si>
    <t>DISCO DE CORTE PARA PAVIMENTO Ø 350MM</t>
  </si>
  <si>
    <t>M1385</t>
  </si>
  <si>
    <t xml:space="preserve">DISCO DE CORTE PARA PAVIMENTO Ø 350MM </t>
  </si>
  <si>
    <t>EXECUÇÃO DE ATERRO COMPACTADO COM MATERIAL DE EMPRÉSTIMO PARA CONFINAMENTO DE MEIO-FIO, SEM TRANSPORTE (EMPOLAMENTO 25%)</t>
  </si>
  <si>
    <t>POLIESTIRENO EXPANDIDO EPS (ISOPOR) EM PLACA COM ESPESSURA DE 20 MM</t>
  </si>
  <si>
    <t>ADESIVO ESTRUTURAL A BASE DE RESINA EPÓXI</t>
  </si>
  <si>
    <t>FORNECIMENTO E ESPALHAMENTO MANUAL DE PEDRISCO SEM TRANSPORTE</t>
  </si>
  <si>
    <t>FORNECIMENTO E ESPALHAMENTO MANUAL DE PEDRISCO RECICLADO SEM TRANSPORTE</t>
  </si>
  <si>
    <t>PEDRISCO RECICLADO - SEM TRANSPORTE</t>
  </si>
  <si>
    <t>COTAÇÃO 005</t>
  </si>
  <si>
    <t>E9076</t>
  </si>
  <si>
    <t>EQUIPAMENTO DE PINTURA COM CABINE DE 7,00 KW E ESTUFA DE 80.000</t>
  </si>
  <si>
    <t>PINTOR C/ENC. SOCIAIS E COMPLEMENTARES</t>
  </si>
  <si>
    <t>AJUDANTE DE PINTOR C/ENC. SOCIAIS E COMPLEMENTARES</t>
  </si>
  <si>
    <t>M3153</t>
  </si>
  <si>
    <t>TINTA POLIESTER EM PÓ</t>
  </si>
  <si>
    <t>LIXA PARA FERRO Nº 150</t>
  </si>
  <si>
    <t xml:space="preserve">SOLVENTE DILUENTE A BASE DE AGUARRAS  </t>
  </si>
  <si>
    <t>COTAÇÃO 026</t>
  </si>
  <si>
    <t>FUNDO PARA GALVANIZADOS</t>
  </si>
  <si>
    <t>GL</t>
  </si>
  <si>
    <t>TINTA ESMALTE SINTÉTICO PRETO FOSCO</t>
  </si>
  <si>
    <t>E9507</t>
  </si>
  <si>
    <t>COMPUTADOR, PLOTTER DE RECORTE E SOFTWARE</t>
  </si>
  <si>
    <t>E9568</t>
  </si>
  <si>
    <t>FURADEIRA DE IMPACTO DE 12,5 MM - 0,8 KW</t>
  </si>
  <si>
    <t>E9623</t>
  </si>
  <si>
    <t>MÁQUINA DE BANCADA GUILHOTINA - 4 KW</t>
  </si>
  <si>
    <t>E9622</t>
  </si>
  <si>
    <t>MÁQUINA DE BANCADA CORTE DE CHAPA - 1,5 KW</t>
  </si>
  <si>
    <t>SERRALHEIRO C/ENC. SOCIAIS E COMPLEMENTARES</t>
  </si>
  <si>
    <t>CHAPA DE AÇO GALVANIZADO Nº 18 (10 KG/M²)</t>
  </si>
  <si>
    <t>M3238</t>
  </si>
  <si>
    <t>PELÍCULA NÃO RETRORREFLETIVA TIPO IV</t>
  </si>
  <si>
    <t>M3235</t>
  </si>
  <si>
    <t>PELÍCULA RETRORREFLETIVA TIPO I</t>
  </si>
  <si>
    <t>PINTURA ELETROSTÁTICA A PÓ COM TINTA POLIESTER EM CHAPA DE AÇO</t>
  </si>
  <si>
    <t>M3126</t>
  </si>
  <si>
    <t>BARRA DE AÇO GALVANIZADO</t>
  </si>
  <si>
    <t>M0366</t>
  </si>
  <si>
    <t>CANTONEIRA DE AÇO GALVANIZADO ASTM A36</t>
  </si>
  <si>
    <t>M0395</t>
  </si>
  <si>
    <t>CHAPA DE ALUMÍNIO - E = 1,5 MM</t>
  </si>
  <si>
    <t>M3233</t>
  </si>
  <si>
    <t>FITA ADESIVA ESTRUTURAL DUPLA-FACE DE 25 X 2 MM</t>
  </si>
  <si>
    <t>M0945</t>
  </si>
  <si>
    <t>PARAFUSO COM PORCA E ARRUELA DE PRESSÃO - D = 1/4"</t>
  </si>
  <si>
    <t>M0947</t>
  </si>
  <si>
    <t>PARAFUSO COM PORCA E ARRUELA DE PRESSÃO - D = 10 MM</t>
  </si>
  <si>
    <t>M3237</t>
  </si>
  <si>
    <t>PELÍCULA RETRORREFLETIVA TIPO III</t>
  </si>
  <si>
    <t>M0429</t>
  </si>
  <si>
    <t>PERFIL DE ALUMÍNIO L421 DE 33 X 40 MM</t>
  </si>
  <si>
    <t>M0773</t>
  </si>
  <si>
    <t>PERFIL DE ALUMÍNIO L463 DE 50 X 50 MM</t>
  </si>
  <si>
    <t>E9687</t>
  </si>
  <si>
    <t>CAMINHÃO CARROCERIA COM CAPACIDADE DE 5 T  - COM MOTORISTA</t>
  </si>
  <si>
    <t>CONFECÇÃO DE PLACA EM AÇO GALVANIZADO Nº 18, COM PELÍCULA TIPO I + IV</t>
  </si>
  <si>
    <t>M0789</t>
  </si>
  <si>
    <t>CONJUNTO DE CANTONEIRAS E PARAFUSOS PARA FIXAÇÃO DE PLACAS</t>
  </si>
  <si>
    <t>M0787</t>
  </si>
  <si>
    <t>SUPORTE METÁLICO GALVANIZADO PERFIL C</t>
  </si>
  <si>
    <t>ESCAVAÇÃO MANUAL DE VALAS</t>
  </si>
  <si>
    <t>PINTURA FUNDO PRETO FOSCO</t>
  </si>
  <si>
    <t>FITA DE AÇO INOX PARA CINTAR POSTE 19 MM X 0,5 MM (ROLO DE 30 M)</t>
  </si>
  <si>
    <t>CONFECÇÃO DE PLACA EM ALUMÍNIO 1,5 MM, COM PELÍCULA TIPO III</t>
  </si>
  <si>
    <t>E9041</t>
  </si>
  <si>
    <t>CAMINHÃO CARROCERIA COM CAPACIDADE DE 24 T  E GUINDAUTO DE 45 T.M - COM MOTORISTA</t>
  </si>
  <si>
    <t>M0796</t>
  </si>
  <si>
    <t>SEMI-PÓRTICO METÁLICO PARA VÃO DE 8,3 M E VENTO DE 35 M/S</t>
  </si>
  <si>
    <t>M2979</t>
  </si>
  <si>
    <t>CHUMBADOR TIPO ESPERA EM AÇO CA-25 PARA FIXAÇÃO DA ESTRUTURA</t>
  </si>
  <si>
    <t>ESCAVAÇÃO MECÂNICA</t>
  </si>
  <si>
    <t>E9675</t>
  </si>
  <si>
    <t>MARTELETE PERFURADOR/ROMPEDOR ELÉTRICO - 1,5 KW</t>
  </si>
  <si>
    <t>M2041</t>
  </si>
  <si>
    <t>COLA POLIESTER</t>
  </si>
  <si>
    <t>M3829</t>
  </si>
  <si>
    <t>TACHA REFLETIVA MONODIRECIONAL COM 1 PINO - TIPO 1</t>
  </si>
  <si>
    <t>M1528</t>
  </si>
  <si>
    <t>BROCA DE WIDEA D = 12,5 MM</t>
  </si>
  <si>
    <t>M3868</t>
  </si>
  <si>
    <t>TACHÃO REFLETIVO MONODIRECIONAL</t>
  </si>
  <si>
    <t>M2388</t>
  </si>
  <si>
    <t>BROCA DE WIDEA D = 16,0 MM</t>
  </si>
  <si>
    <t>M3867</t>
  </si>
  <si>
    <t>TACHÃO REFLETIVO BIDIRECIONAL</t>
  </si>
  <si>
    <t>E9644</t>
  </si>
  <si>
    <t>CAMINHÃO PARA PINTURA A FRIO COM DEMARCADOR DE FAIXAS</t>
  </si>
  <si>
    <t>M2037</t>
  </si>
  <si>
    <t>MICROESFERAS DE VIDRO REFLETIVA TIPO I-B</t>
  </si>
  <si>
    <t>M2038</t>
  </si>
  <si>
    <t>MICROESFERAS DE VIDRO REFLETIVA TIPO II-A</t>
  </si>
  <si>
    <t>M2036</t>
  </si>
  <si>
    <t>TINTA À BASE DE RESINA ACRÍLICA EMULSÃO EM ÁGUA</t>
  </si>
  <si>
    <t>M2044</t>
  </si>
  <si>
    <t>TINTA PARA PRÉ-MARCAÇÃO</t>
  </si>
  <si>
    <t>EEXECUÇÃO DE PINTURA DE FAIXA COM TERMOPLÁSTICO APLICADO POR ASPERSÃO NAS CORES BRANCA E AMARELA - ESP. = 1,5 MM</t>
  </si>
  <si>
    <t>M2040</t>
  </si>
  <si>
    <t>MASSA TERMOPLÁSTICA PARA ASPERSÃO</t>
  </si>
  <si>
    <t>E9645</t>
  </si>
  <si>
    <t>CAMINHÃO APLICADOR DE MATERIAL TERMOPLÁSTICO</t>
  </si>
  <si>
    <t>M1585</t>
  </si>
  <si>
    <t>MASSA TERMOPLÁSTICA PARA EXTRUSÃO</t>
  </si>
  <si>
    <t>M2064</t>
  </si>
  <si>
    <t>TERMOPLÁSTICO PRÉ-FORMADO</t>
  </si>
  <si>
    <t>M1790</t>
  </si>
  <si>
    <t>GÁS GLP</t>
  </si>
  <si>
    <t>E9693</t>
  </si>
  <si>
    <t>CAMINHÃO DEMARCADOR DE FAIXAS COM SISTEMA DE PINTURA SPRAY</t>
  </si>
  <si>
    <t>M1577</t>
  </si>
  <si>
    <t>TINTA PLÁSTICA À BASE DE RESINA METACRÍLICA APLICADA A FRIO POR DISPERSÃO OU EXTRUSÃO</t>
  </si>
  <si>
    <t>M2045</t>
  </si>
  <si>
    <t>MICROESFERAS DE VIDRO REFLETIVA TIPO II-C</t>
  </si>
  <si>
    <t>COTAÇÃO 028</t>
  </si>
  <si>
    <t>TINTA METILMETACRILATO MONOCOMPONENTE BRANCA</t>
  </si>
  <si>
    <t>COTAÇÃO 029</t>
  </si>
  <si>
    <t>SOLVENTE PARA METILMETACRILATO (15%)</t>
  </si>
  <si>
    <t>COTAÇÃO 027</t>
  </si>
  <si>
    <t>TINTA METILMETACRILATO MONOCOMPONENTE EM CORES</t>
  </si>
  <si>
    <t xml:space="preserve">ARRANCAMENTO DE ONDULAÇÃO TRANSVERSAL (LOMBADA) </t>
  </si>
  <si>
    <t>E9700</t>
  </si>
  <si>
    <t>FRESADORA A FRIO</t>
  </si>
  <si>
    <t>DENTE PARA FRESADORA</t>
  </si>
  <si>
    <t>E9682</t>
  </si>
  <si>
    <t>ROLO COMPACTADOR TANDEM 1,6T</t>
  </si>
  <si>
    <t xml:space="preserve">USINAGEM DE PRÉ MISTURADO A FRIO, PARA CAMADA DE ROLAMENTO, FAIXA C </t>
  </si>
  <si>
    <t>EXECUÇÃO DE PINTURA DE SETAS E ZEBRADOS COM TERMOPLÁSTICO POR EXTRUSÃO</t>
  </si>
  <si>
    <t>M0053</t>
  </si>
  <si>
    <t>TELA PLÁSTICA PARA TAPUME COR LARANJA - L = 1,2 M</t>
  </si>
  <si>
    <t>M0051</t>
  </si>
  <si>
    <t>CILINDRO CANALIZADOR DE TRÁFEGO COM BASE QUADRADA</t>
  </si>
  <si>
    <t>COTAÇÃO 024</t>
  </si>
  <si>
    <t>PLACA METÁLICA 0,50 X 0,60 M COM SINALIZADOR REFLETIVO</t>
  </si>
  <si>
    <t>COTAÇÃO 025</t>
  </si>
  <si>
    <t>FITA SUBTERÂNEA DE ADVERTÊNCIA</t>
  </si>
  <si>
    <t>M0054</t>
  </si>
  <si>
    <t>FITA ZEBRADA DE COR AMARELO E PRETO - LARGURA = 7 CM</t>
  </si>
  <si>
    <t>SERVENTE C/ENC. SOCIAIS E COMPLEMENTARES</t>
  </si>
  <si>
    <t>PEDREIRO C/ENC. SOCIAIS E COMPLEMENTARES</t>
  </si>
  <si>
    <t>COTAÇÃO 014</t>
  </si>
  <si>
    <t>LAJOTA DE CONCRETO 45 X 45 X 5 CM</t>
  </si>
  <si>
    <t>AREIA MÉDIA - SEM TRANSPORTE</t>
  </si>
  <si>
    <t>ARGAMASSA DE CIMENTO E AREIA, TRAÇO 1:3 - PREPARO MECÂNICO COM BETONEIRA 400L</t>
  </si>
  <si>
    <t>FORNECIMENTO E ASSENTAMENTO LOUSINHA DE GRANITO</t>
  </si>
  <si>
    <t>COTAÇÃO 016</t>
  </si>
  <si>
    <t>LOUSINHA DE GRANITO</t>
  </si>
  <si>
    <t>COTAÇÃO 017</t>
  </si>
  <si>
    <t>PETIT-PAVET BRANCO</t>
  </si>
  <si>
    <t>COTAÇÃO 018</t>
  </si>
  <si>
    <t>PETIT-PAVET PRETO</t>
  </si>
  <si>
    <t>COTAÇÃO 019</t>
  </si>
  <si>
    <t>LAJOTA TÁTIL DE ALERTA 40X40X3,0 CM</t>
  </si>
  <si>
    <t>COTAÇÃO 020</t>
  </si>
  <si>
    <t>LAJOTA DE GRANITO RECONSTITUÍDO EM CONCRETO 40X40X3,0 CM NA COR CINZA, USO EXTERNO</t>
  </si>
  <si>
    <t>COTAÇÃO 023</t>
  </si>
  <si>
    <t>REJUNTE ESPECIAL PARA PISO DE GRANITO RECONSTITUÍDO</t>
  </si>
  <si>
    <t>COTAÇÃO 021</t>
  </si>
  <si>
    <t>LAJOTA DE GRANITO RECONSTITUÍDO EM CONCRETO 40X40X3,0 CM NA COR PRETO, USO EXTERNO</t>
  </si>
  <si>
    <t>COTAÇÃO 022</t>
  </si>
  <si>
    <t>LAJOTA DE GRANITO RECONSTITUÍDO EM CONCRETO 40X40X3,0 CM NA COR BEGE, USO EXTERNO</t>
  </si>
  <si>
    <t>COTAÇÃO 015</t>
  </si>
  <si>
    <t>GUIA PARA PAVER 9X19X52 CM</t>
  </si>
  <si>
    <t>CONCRETO FCK = 15 MPA TRAÇO 1:3,4:3,5 (CIMENTO/AREIA/BRITA)- PREPARO COM BETONEIRA</t>
  </si>
  <si>
    <t>JARDINEIRO C/ENC. SOCIAIS E COMPLEMENTARES</t>
  </si>
  <si>
    <t>GRAMA EM LEIVAS</t>
  </si>
  <si>
    <t>TERRA PRETA</t>
  </si>
  <si>
    <t>ARRANCAMENTO DE LOUSINHA DE GRANITO</t>
  </si>
  <si>
    <t>LIMPEZA DE LOUSINHA DE GRANITO</t>
  </si>
  <si>
    <t>DEMARCAÇÃO VIÁRIA COM TINTA ACRÍLICA PARA PINTURA DE LOGOTIPO DEFICIENTE</t>
  </si>
  <si>
    <t>SICRO 4915776</t>
  </si>
  <si>
    <t>UNIDADE: HA</t>
  </si>
  <si>
    <t>E9089</t>
  </si>
  <si>
    <t>ROÇADEIRA COSTAL</t>
  </si>
  <si>
    <t>OPERADOR DE MÁQUINA INTERCOSTAL C/ENC. SOCIAIS E COMPL.</t>
  </si>
  <si>
    <t>TELA DE PROTEÇÃO PARA ROÇADA EM TUBO GALVANIZADO 4,00 X 1,50 M</t>
  </si>
  <si>
    <t>USINAGEM DE PRÉ MISTURADO A QUENTE FAIXA C</t>
  </si>
  <si>
    <t>DEMOLIÇÃO MANUAL DE ALVENARIA DE TIJOLOS</t>
  </si>
  <si>
    <t>SICRO 2005764</t>
  </si>
  <si>
    <t>E9508</t>
  </si>
  <si>
    <t>CAMINHÃO CARROCERIA COM CAPACIDADE DE 9 T - COM MOTORISTA</t>
  </si>
  <si>
    <t>SMOP-003</t>
  </si>
  <si>
    <t>PERFURATRIZ DIRECIONAL HORIZONTAL PARA MND, COM OPERADOR</t>
  </si>
  <si>
    <t>MINIESCAVADEIRA SOBRE ESTEIRAS</t>
  </si>
  <si>
    <t>TUBO DE POLIETILENO DE ALTA DENSIDADE, PEAD, PE-80, D = 160 MM</t>
  </si>
  <si>
    <t>TUBO DE POLIETILENO DE ALTA DENSIDADE, PEAD, PE-80, D = 110 MM</t>
  </si>
  <si>
    <t>TUBO DE POLIETILENO DE ALTA DENSIDADE, PEAD, PE-80, D = 75 MM</t>
  </si>
  <si>
    <t>TUBO DE POLIETILENO DE ALTA DENSIDADE, PEAD, PE-80, D = 50 MM</t>
  </si>
  <si>
    <t>PAVIMENTAÇÃO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</si>
</sst>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0"/>
    <numFmt numFmtId="165" formatCode="0.000000"/>
    <numFmt numFmtId="166" formatCode="#,##0.000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8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2" fillId="0" borderId="0"/>
    <xf numFmtId="0" fontId="2" fillId="0" borderId="0"/>
  </cellStyleXfs>
  <cellXfs count="118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0" fillId="2" borderId="8" xfId="0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left" vertical="center" wrapText="1"/>
    </xf>
    <xf numFmtId="0" fontId="6" fillId="3" borderId="11" xfId="2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4" fontId="6" fillId="0" borderId="15" xfId="2" applyNumberFormat="1" applyFont="1" applyBorder="1" applyAlignment="1">
      <alignment horizontal="center" vertical="center" wrapText="1"/>
    </xf>
    <xf numFmtId="4" fontId="6" fillId="0" borderId="14" xfId="2" applyNumberFormat="1" applyFont="1" applyBorder="1" applyAlignment="1">
      <alignment horizontal="center" vertical="center" wrapText="1"/>
    </xf>
    <xf numFmtId="4" fontId="6" fillId="0" borderId="16" xfId="2" applyNumberFormat="1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164" fontId="8" fillId="0" borderId="15" xfId="2" applyNumberFormat="1" applyFont="1" applyBorder="1" applyAlignment="1">
      <alignment horizontal="center" vertical="center" wrapText="1"/>
    </xf>
    <xf numFmtId="164" fontId="8" fillId="0" borderId="14" xfId="2" applyNumberFormat="1" applyFont="1" applyBorder="1" applyAlignment="1">
      <alignment horizontal="right" vertical="center" wrapText="1"/>
    </xf>
    <xf numFmtId="4" fontId="8" fillId="0" borderId="19" xfId="2" applyNumberFormat="1" applyFont="1" applyBorder="1" applyAlignment="1">
      <alignment horizontal="right" vertical="center" wrapText="1"/>
    </xf>
    <xf numFmtId="0" fontId="8" fillId="0" borderId="14" xfId="2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164" fontId="8" fillId="0" borderId="21" xfId="2" applyNumberFormat="1" applyFont="1" applyBorder="1" applyAlignment="1">
      <alignment horizontal="center" vertical="center" wrapText="1"/>
    </xf>
    <xf numFmtId="0" fontId="8" fillId="0" borderId="20" xfId="2" applyFont="1" applyBorder="1" applyAlignment="1">
      <alignment horizontal="left" vertical="center" wrapText="1"/>
    </xf>
    <xf numFmtId="164" fontId="8" fillId="0" borderId="22" xfId="2" applyNumberFormat="1" applyFont="1" applyBorder="1" applyAlignment="1">
      <alignment horizontal="center" vertical="center" wrapText="1"/>
    </xf>
    <xf numFmtId="0" fontId="8" fillId="0" borderId="18" xfId="2" applyFont="1" applyBorder="1" applyAlignment="1">
      <alignment horizontal="left" vertical="center" wrapText="1"/>
    </xf>
    <xf numFmtId="164" fontId="8" fillId="0" borderId="18" xfId="2" applyNumberFormat="1" applyFont="1" applyBorder="1" applyAlignment="1">
      <alignment horizontal="center" vertical="center" wrapText="1"/>
    </xf>
    <xf numFmtId="4" fontId="8" fillId="0" borderId="23" xfId="2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9" fillId="0" borderId="18" xfId="0" applyNumberFormat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164" fontId="8" fillId="0" borderId="20" xfId="2" applyNumberFormat="1" applyFont="1" applyBorder="1" applyAlignment="1">
      <alignment horizontal="right" vertical="center" wrapText="1"/>
    </xf>
    <xf numFmtId="4" fontId="8" fillId="0" borderId="25" xfId="2" applyNumberFormat="1" applyFont="1" applyBorder="1" applyAlignment="1">
      <alignment horizontal="right" vertical="center" wrapText="1"/>
    </xf>
    <xf numFmtId="0" fontId="8" fillId="0" borderId="21" xfId="2" applyFont="1" applyBorder="1" applyAlignment="1">
      <alignment horizontal="left" vertical="center" wrapText="1"/>
    </xf>
    <xf numFmtId="164" fontId="9" fillId="0" borderId="20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/>
    </xf>
    <xf numFmtId="164" fontId="8" fillId="0" borderId="0" xfId="2" applyNumberFormat="1" applyFont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164" fontId="8" fillId="0" borderId="18" xfId="2" applyNumberFormat="1" applyFont="1" applyBorder="1" applyAlignment="1">
      <alignment horizontal="right" vertical="center" wrapText="1"/>
    </xf>
    <xf numFmtId="0" fontId="9" fillId="0" borderId="20" xfId="4" applyFont="1" applyBorder="1" applyAlignment="1">
      <alignment horizontal="center"/>
    </xf>
    <xf numFmtId="0" fontId="9" fillId="0" borderId="18" xfId="4" applyFont="1" applyBorder="1" applyAlignment="1">
      <alignment horizontal="center"/>
    </xf>
    <xf numFmtId="0" fontId="9" fillId="0" borderId="18" xfId="4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left" vertical="center" wrapText="1"/>
    </xf>
    <xf numFmtId="164" fontId="8" fillId="0" borderId="26" xfId="2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 wrapText="1"/>
    </xf>
    <xf numFmtId="164" fontId="8" fillId="0" borderId="14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6" fontId="8" fillId="0" borderId="15" xfId="2" applyNumberFormat="1" applyFont="1" applyBorder="1" applyAlignment="1">
      <alignment horizontal="center" vertical="center" wrapText="1"/>
    </xf>
    <xf numFmtId="166" fontId="8" fillId="0" borderId="18" xfId="2" applyNumberFormat="1" applyFont="1" applyBorder="1" applyAlignment="1">
      <alignment horizontal="center" vertical="center" wrapText="1"/>
    </xf>
    <xf numFmtId="166" fontId="8" fillId="0" borderId="26" xfId="2" applyNumberFormat="1" applyFont="1" applyBorder="1" applyAlignment="1">
      <alignment horizontal="center" vertical="center" wrapText="1"/>
    </xf>
    <xf numFmtId="164" fontId="8" fillId="0" borderId="29" xfId="2" applyNumberFormat="1" applyFont="1" applyBorder="1" applyAlignment="1">
      <alignment horizontal="center" vertical="center" wrapText="1"/>
    </xf>
    <xf numFmtId="0" fontId="13" fillId="0" borderId="0" xfId="0" applyFont="1"/>
    <xf numFmtId="0" fontId="14" fillId="0" borderId="4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left"/>
    </xf>
    <xf numFmtId="0" fontId="14" fillId="0" borderId="6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center" vertical="center"/>
    </xf>
    <xf numFmtId="14" fontId="13" fillId="2" borderId="9" xfId="0" applyNumberFormat="1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left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13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4" fontId="10" fillId="0" borderId="15" xfId="2" applyNumberFormat="1" applyFont="1" applyBorder="1" applyAlignment="1">
      <alignment horizontal="center" vertical="center" wrapText="1"/>
    </xf>
    <xf numFmtId="4" fontId="10" fillId="0" borderId="14" xfId="2" applyNumberFormat="1" applyFont="1" applyBorder="1" applyAlignment="1">
      <alignment horizontal="center" vertical="center" wrapText="1"/>
    </xf>
    <xf numFmtId="4" fontId="10" fillId="0" borderId="16" xfId="2" applyNumberFormat="1" applyFont="1" applyBorder="1" applyAlignment="1">
      <alignment horizontal="center" vertical="center" wrapText="1"/>
    </xf>
    <xf numFmtId="0" fontId="9" fillId="0" borderId="14" xfId="2" applyFont="1" applyBorder="1" applyAlignment="1">
      <alignment horizontal="left" vertical="center" wrapText="1"/>
    </xf>
    <xf numFmtId="0" fontId="9" fillId="0" borderId="18" xfId="2" applyFont="1" applyBorder="1" applyAlignment="1">
      <alignment horizontal="center" vertical="center" wrapText="1"/>
    </xf>
    <xf numFmtId="164" fontId="9" fillId="0" borderId="15" xfId="2" applyNumberFormat="1" applyFont="1" applyBorder="1" applyAlignment="1">
      <alignment horizontal="center" vertical="center" wrapText="1"/>
    </xf>
    <xf numFmtId="164" fontId="9" fillId="0" borderId="14" xfId="2" applyNumberFormat="1" applyFont="1" applyBorder="1" applyAlignment="1">
      <alignment horizontal="right" vertical="center" wrapText="1"/>
    </xf>
    <xf numFmtId="4" fontId="9" fillId="0" borderId="19" xfId="2" applyNumberFormat="1" applyFont="1" applyBorder="1" applyAlignment="1">
      <alignment horizontal="right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2" xfId="0" applyFont="1" applyFill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0" fontId="12" fillId="0" borderId="0" xfId="0" applyFont="1"/>
    <xf numFmtId="0" fontId="15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2" borderId="10" xfId="2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">
    <cellStyle name="Normal" xfId="0" builtinId="0"/>
    <cellStyle name="Normal 3" xfId="1" xr:uid="{FB884417-28B0-4BFC-9943-47D6E6029765}"/>
    <cellStyle name="Normal 5" xfId="4" xr:uid="{D5DD4FC0-C6E6-48FE-9CAB-406CFC9BB153}"/>
    <cellStyle name="Normal 7" xfId="3" xr:uid="{E964C13A-D382-4FC0-BC77-5D449E3090A0}"/>
    <cellStyle name="Normal_Pesquisa no referencial 10 de maio de 2013" xfId="2" xr:uid="{110F0AE4-B493-436D-A31C-D4CDA1FE8F80}"/>
  </cellStyles>
  <dxfs count="7028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colors>
    <mruColors>
      <color rgb="FFCCFFCC"/>
      <color rgb="FFCCFF66"/>
      <color rgb="FF99FF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22D6A-2D72-4C16-9C61-B18BC3D31966}">
  <dimension ref="A1:F1651"/>
  <sheetViews>
    <sheetView zoomScaleNormal="100" workbookViewId="0">
      <selection activeCell="J10" sqref="J10"/>
    </sheetView>
  </sheetViews>
  <sheetFormatPr defaultRowHeight="15" x14ac:dyDescent="0.25"/>
  <cols>
    <col min="1" max="1" width="11.140625" customWidth="1"/>
    <col min="2" max="2" width="43.42578125" customWidth="1"/>
    <col min="3" max="3" width="12" customWidth="1"/>
    <col min="4" max="4" width="12.42578125" customWidth="1"/>
    <col min="5" max="6" width="14.28515625" customWidth="1"/>
  </cols>
  <sheetData>
    <row r="1" spans="1:6" ht="15.75" thickBot="1" x14ac:dyDescent="0.3"/>
    <row r="2" spans="1:6" ht="15.75" thickBot="1" x14ac:dyDescent="0.3">
      <c r="A2" s="109" t="s">
        <v>13</v>
      </c>
      <c r="B2" s="110"/>
      <c r="C2" s="110"/>
      <c r="D2" s="110"/>
      <c r="E2" s="110"/>
      <c r="F2" s="111"/>
    </row>
    <row r="3" spans="1:6" ht="15.75" thickBot="1" x14ac:dyDescent="0.3"/>
    <row r="4" spans="1:6" ht="15.75" thickBot="1" x14ac:dyDescent="0.3">
      <c r="A4" s="109" t="s">
        <v>14</v>
      </c>
      <c r="B4" s="110"/>
      <c r="C4" s="110"/>
      <c r="D4" s="110"/>
      <c r="E4" s="110"/>
      <c r="F4" s="111"/>
    </row>
    <row r="5" spans="1:6" ht="15.75" thickBot="1" x14ac:dyDescent="0.3"/>
    <row r="6" spans="1:6" ht="15.75" thickBot="1" x14ac:dyDescent="0.3">
      <c r="A6" s="112" t="s">
        <v>0</v>
      </c>
      <c r="B6" s="113"/>
      <c r="C6" s="113"/>
      <c r="D6" s="113"/>
      <c r="E6" s="113"/>
      <c r="F6" s="114"/>
    </row>
    <row r="7" spans="1:6" ht="15.75" thickBot="1" x14ac:dyDescent="0.3"/>
    <row r="8" spans="1:6" ht="15.75" thickBot="1" x14ac:dyDescent="0.3">
      <c r="A8" s="1"/>
      <c r="B8" s="2" t="s">
        <v>1</v>
      </c>
      <c r="F8" s="30">
        <v>96385</v>
      </c>
    </row>
    <row r="9" spans="1:6" ht="15.75" thickBot="1" x14ac:dyDescent="0.3">
      <c r="A9" s="3"/>
      <c r="B9" s="4" t="s">
        <v>2</v>
      </c>
      <c r="E9" s="5" t="s">
        <v>3</v>
      </c>
      <c r="F9" s="6"/>
    </row>
    <row r="10" spans="1:6" ht="23.25" thickBot="1" x14ac:dyDescent="0.3">
      <c r="A10" s="7" t="s">
        <v>29</v>
      </c>
      <c r="B10" s="8" t="s">
        <v>31</v>
      </c>
      <c r="C10" s="9"/>
      <c r="D10" s="10"/>
      <c r="E10" s="11"/>
      <c r="F10" s="12" t="s">
        <v>30</v>
      </c>
    </row>
    <row r="11" spans="1:6" x14ac:dyDescent="0.25">
      <c r="A11" s="13" t="s">
        <v>4</v>
      </c>
      <c r="B11" s="14" t="s">
        <v>5</v>
      </c>
      <c r="C11" s="14" t="s">
        <v>6</v>
      </c>
      <c r="D11" s="15" t="s">
        <v>7</v>
      </c>
      <c r="E11" s="16" t="s">
        <v>8</v>
      </c>
      <c r="F11" s="17" t="s">
        <v>9</v>
      </c>
    </row>
    <row r="12" spans="1:6" x14ac:dyDescent="0.25">
      <c r="A12" s="18" t="s">
        <v>19</v>
      </c>
      <c r="B12" s="19" t="s">
        <v>24</v>
      </c>
      <c r="C12" s="20" t="s">
        <v>22</v>
      </c>
      <c r="D12" s="21">
        <v>4.0000000000000001E-3</v>
      </c>
      <c r="E12" s="22"/>
      <c r="F12" s="23">
        <f>TRUNC(D12*E12,2)</f>
        <v>0</v>
      </c>
    </row>
    <row r="13" spans="1:6" x14ac:dyDescent="0.25">
      <c r="A13" s="18" t="s">
        <v>19</v>
      </c>
      <c r="B13" s="19" t="s">
        <v>24</v>
      </c>
      <c r="C13" s="20" t="s">
        <v>23</v>
      </c>
      <c r="D13" s="21">
        <v>0.03</v>
      </c>
      <c r="E13" s="22"/>
      <c r="F13" s="23">
        <f>TRUNC(D13*E13,2)</f>
        <v>0</v>
      </c>
    </row>
    <row r="14" spans="1:6" x14ac:dyDescent="0.25">
      <c r="A14" s="18" t="s">
        <v>20</v>
      </c>
      <c r="B14" s="19" t="s">
        <v>25</v>
      </c>
      <c r="C14" s="20" t="s">
        <v>22</v>
      </c>
      <c r="D14" s="21">
        <v>6.0000000000000001E-3</v>
      </c>
      <c r="E14" s="22"/>
      <c r="F14" s="23">
        <f t="shared" ref="F14:F16" si="0">TRUNC(D14*E14,2)</f>
        <v>0</v>
      </c>
    </row>
    <row r="15" spans="1:6" x14ac:dyDescent="0.25">
      <c r="A15" s="18" t="s">
        <v>20</v>
      </c>
      <c r="B15" s="19" t="s">
        <v>25</v>
      </c>
      <c r="C15" s="20" t="s">
        <v>23</v>
      </c>
      <c r="D15" s="21">
        <v>2.7E-2</v>
      </c>
      <c r="E15" s="22"/>
      <c r="F15" s="23">
        <f>TRUNC(D15*E15,2)</f>
        <v>0</v>
      </c>
    </row>
    <row r="16" spans="1:6" ht="22.5" x14ac:dyDescent="0.25">
      <c r="A16" s="18" t="s">
        <v>21</v>
      </c>
      <c r="B16" s="19" t="s">
        <v>26</v>
      </c>
      <c r="C16" s="20" t="s">
        <v>22</v>
      </c>
      <c r="D16" s="21">
        <v>0.01</v>
      </c>
      <c r="E16" s="22"/>
      <c r="F16" s="23">
        <f t="shared" si="0"/>
        <v>0</v>
      </c>
    </row>
    <row r="17" spans="1:6" ht="22.5" x14ac:dyDescent="0.25">
      <c r="A17" s="18" t="s">
        <v>21</v>
      </c>
      <c r="B17" s="19" t="s">
        <v>26</v>
      </c>
      <c r="C17" s="20" t="s">
        <v>23</v>
      </c>
      <c r="D17" s="21">
        <v>2.3E-2</v>
      </c>
      <c r="E17" s="22"/>
      <c r="F17" s="23">
        <f>TRUNC(D17*E17,2)</f>
        <v>0</v>
      </c>
    </row>
    <row r="18" spans="1:6" x14ac:dyDescent="0.25">
      <c r="A18" s="18">
        <v>88316</v>
      </c>
      <c r="B18" s="19" t="s">
        <v>11</v>
      </c>
      <c r="C18" s="20" t="s">
        <v>10</v>
      </c>
      <c r="D18" s="21">
        <v>3.3000000000000002E-2</v>
      </c>
      <c r="E18" s="22"/>
      <c r="F18" s="23">
        <f t="shared" ref="F18:F19" si="1">TRUNC(D18*E18,2)</f>
        <v>0</v>
      </c>
    </row>
    <row r="19" spans="1:6" ht="15" customHeight="1" thickBot="1" x14ac:dyDescent="0.3">
      <c r="A19" s="18">
        <v>6079</v>
      </c>
      <c r="B19" s="19" t="s">
        <v>27</v>
      </c>
      <c r="C19" s="24" t="s">
        <v>28</v>
      </c>
      <c r="D19" s="21">
        <v>1.25</v>
      </c>
      <c r="E19" s="22"/>
      <c r="F19" s="23">
        <f t="shared" si="1"/>
        <v>0</v>
      </c>
    </row>
    <row r="20" spans="1:6" ht="15.75" thickBot="1" x14ac:dyDescent="0.3">
      <c r="A20" s="25"/>
      <c r="B20" s="26"/>
      <c r="C20" s="26"/>
      <c r="D20" s="27"/>
      <c r="E20" s="28" t="s">
        <v>12</v>
      </c>
      <c r="F20" s="29">
        <f>SUM(F12:F19)</f>
        <v>0</v>
      </c>
    </row>
    <row r="21" spans="1:6" ht="15.75" thickBot="1" x14ac:dyDescent="0.3"/>
    <row r="22" spans="1:6" ht="15.75" thickBot="1" x14ac:dyDescent="0.3">
      <c r="A22" s="1"/>
      <c r="B22" s="2" t="s">
        <v>1</v>
      </c>
      <c r="F22" s="30">
        <v>96385</v>
      </c>
    </row>
    <row r="23" spans="1:6" ht="15.75" thickBot="1" x14ac:dyDescent="0.3">
      <c r="A23" s="3"/>
      <c r="B23" s="4" t="s">
        <v>2</v>
      </c>
      <c r="E23" s="5" t="s">
        <v>3</v>
      </c>
      <c r="F23" s="6"/>
    </row>
    <row r="24" spans="1:6" ht="23.25" thickBot="1" x14ac:dyDescent="0.3">
      <c r="A24" s="7" t="s">
        <v>32</v>
      </c>
      <c r="B24" s="8" t="s">
        <v>33</v>
      </c>
      <c r="C24" s="9"/>
      <c r="D24" s="10"/>
      <c r="E24" s="11"/>
      <c r="F24" s="12" t="s">
        <v>30</v>
      </c>
    </row>
    <row r="25" spans="1:6" x14ac:dyDescent="0.25">
      <c r="A25" s="13" t="s">
        <v>4</v>
      </c>
      <c r="B25" s="14" t="s">
        <v>5</v>
      </c>
      <c r="C25" s="14" t="s">
        <v>6</v>
      </c>
      <c r="D25" s="15" t="s">
        <v>7</v>
      </c>
      <c r="E25" s="16" t="s">
        <v>8</v>
      </c>
      <c r="F25" s="17" t="s">
        <v>9</v>
      </c>
    </row>
    <row r="26" spans="1:6" x14ac:dyDescent="0.25">
      <c r="A26" s="18" t="s">
        <v>19</v>
      </c>
      <c r="B26" s="19" t="s">
        <v>24</v>
      </c>
      <c r="C26" s="20" t="s">
        <v>22</v>
      </c>
      <c r="D26" s="21">
        <v>4.0000000000000001E-3</v>
      </c>
      <c r="E26" s="22"/>
      <c r="F26" s="23">
        <f>TRUNC(D26*E26,2)</f>
        <v>0</v>
      </c>
    </row>
    <row r="27" spans="1:6" x14ac:dyDescent="0.25">
      <c r="A27" s="18" t="s">
        <v>19</v>
      </c>
      <c r="B27" s="19" t="s">
        <v>24</v>
      </c>
      <c r="C27" s="20" t="s">
        <v>23</v>
      </c>
      <c r="D27" s="21">
        <v>1.6E-2</v>
      </c>
      <c r="E27" s="22"/>
      <c r="F27" s="23">
        <f>TRUNC(D27*E27,2)</f>
        <v>0</v>
      </c>
    </row>
    <row r="28" spans="1:6" x14ac:dyDescent="0.25">
      <c r="A28" s="18" t="s">
        <v>20</v>
      </c>
      <c r="B28" s="19" t="s">
        <v>25</v>
      </c>
      <c r="C28" s="20" t="s">
        <v>22</v>
      </c>
      <c r="D28" s="21">
        <v>6.0000000000000001E-3</v>
      </c>
      <c r="E28" s="22"/>
      <c r="F28" s="23">
        <f t="shared" ref="F28" si="2">TRUNC(D28*E28,2)</f>
        <v>0</v>
      </c>
    </row>
    <row r="29" spans="1:6" x14ac:dyDescent="0.25">
      <c r="A29" s="18" t="s">
        <v>20</v>
      </c>
      <c r="B29" s="19" t="s">
        <v>25</v>
      </c>
      <c r="C29" s="20" t="s">
        <v>23</v>
      </c>
      <c r="D29" s="21">
        <v>1.4999999999999999E-2</v>
      </c>
      <c r="E29" s="22"/>
      <c r="F29" s="23">
        <f>TRUNC(D29*E29,2)</f>
        <v>0</v>
      </c>
    </row>
    <row r="30" spans="1:6" ht="15" customHeight="1" x14ac:dyDescent="0.25">
      <c r="A30" s="18" t="s">
        <v>34</v>
      </c>
      <c r="B30" s="19" t="s">
        <v>35</v>
      </c>
      <c r="C30" s="20" t="s">
        <v>22</v>
      </c>
      <c r="D30" s="21">
        <v>0.03</v>
      </c>
      <c r="E30" s="22"/>
      <c r="F30" s="23">
        <f t="shared" ref="F30" si="3">TRUNC(D30*E30,2)</f>
        <v>0</v>
      </c>
    </row>
    <row r="31" spans="1:6" ht="15" customHeight="1" x14ac:dyDescent="0.25">
      <c r="A31" s="18" t="s">
        <v>34</v>
      </c>
      <c r="B31" s="19" t="s">
        <v>35</v>
      </c>
      <c r="C31" s="20" t="s">
        <v>23</v>
      </c>
      <c r="D31" s="21">
        <v>2.3E-2</v>
      </c>
      <c r="E31" s="22"/>
      <c r="F31" s="23">
        <f>TRUNC(D31*E31,2)</f>
        <v>0</v>
      </c>
    </row>
    <row r="32" spans="1:6" x14ac:dyDescent="0.25">
      <c r="A32" s="18">
        <v>88316</v>
      </c>
      <c r="B32" s="19" t="s">
        <v>11</v>
      </c>
      <c r="C32" s="20" t="s">
        <v>10</v>
      </c>
      <c r="D32" s="21">
        <v>2.1000000000000001E-2</v>
      </c>
      <c r="E32" s="22"/>
      <c r="F32" s="23">
        <f t="shared" ref="F32:F33" si="4">TRUNC(D32*E32,2)</f>
        <v>0</v>
      </c>
    </row>
    <row r="33" spans="1:6" ht="15.75" thickBot="1" x14ac:dyDescent="0.3">
      <c r="A33" s="18">
        <v>368</v>
      </c>
      <c r="B33" s="19" t="s">
        <v>36</v>
      </c>
      <c r="C33" s="24" t="s">
        <v>28</v>
      </c>
      <c r="D33" s="21">
        <v>1.1599999999999999</v>
      </c>
      <c r="E33" s="22"/>
      <c r="F33" s="23">
        <f t="shared" si="4"/>
        <v>0</v>
      </c>
    </row>
    <row r="34" spans="1:6" ht="15.75" thickBot="1" x14ac:dyDescent="0.3">
      <c r="A34" s="25"/>
      <c r="B34" s="26"/>
      <c r="C34" s="26"/>
      <c r="D34" s="27"/>
      <c r="E34" s="28" t="s">
        <v>12</v>
      </c>
      <c r="F34" s="29">
        <f>SUM(F26:F33)</f>
        <v>0</v>
      </c>
    </row>
    <row r="35" spans="1:6" ht="15.75" thickBot="1" x14ac:dyDescent="0.3"/>
    <row r="36" spans="1:6" ht="15.75" thickBot="1" x14ac:dyDescent="0.3">
      <c r="A36" s="1"/>
      <c r="B36" s="2" t="s">
        <v>1</v>
      </c>
      <c r="F36" s="30">
        <v>97083</v>
      </c>
    </row>
    <row r="37" spans="1:6" ht="15.75" thickBot="1" x14ac:dyDescent="0.3">
      <c r="A37" s="3"/>
      <c r="B37" s="4" t="s">
        <v>2</v>
      </c>
      <c r="E37" s="5" t="s">
        <v>3</v>
      </c>
      <c r="F37" s="6"/>
    </row>
    <row r="38" spans="1:6" ht="23.25" thickBot="1" x14ac:dyDescent="0.3">
      <c r="A38" s="7" t="s">
        <v>37</v>
      </c>
      <c r="B38" s="8" t="s">
        <v>38</v>
      </c>
      <c r="C38" s="9"/>
      <c r="D38" s="10"/>
      <c r="E38" s="11"/>
      <c r="F38" s="12" t="s">
        <v>30</v>
      </c>
    </row>
    <row r="39" spans="1:6" x14ac:dyDescent="0.25">
      <c r="A39" s="13" t="s">
        <v>4</v>
      </c>
      <c r="B39" s="14" t="s">
        <v>5</v>
      </c>
      <c r="C39" s="14" t="s">
        <v>6</v>
      </c>
      <c r="D39" s="15" t="s">
        <v>7</v>
      </c>
      <c r="E39" s="16" t="s">
        <v>8</v>
      </c>
      <c r="F39" s="17" t="s">
        <v>9</v>
      </c>
    </row>
    <row r="40" spans="1:6" x14ac:dyDescent="0.25">
      <c r="A40" s="18" t="s">
        <v>39</v>
      </c>
      <c r="B40" s="19" t="s">
        <v>40</v>
      </c>
      <c r="C40" s="20" t="s">
        <v>22</v>
      </c>
      <c r="D40" s="21">
        <v>0.125</v>
      </c>
      <c r="E40" s="22"/>
      <c r="F40" s="23">
        <f>TRUNC(D40*E40,2)</f>
        <v>0</v>
      </c>
    </row>
    <row r="41" spans="1:6" x14ac:dyDescent="0.25">
      <c r="A41" s="18" t="s">
        <v>39</v>
      </c>
      <c r="B41" s="19" t="s">
        <v>40</v>
      </c>
      <c r="C41" s="20" t="s">
        <v>23</v>
      </c>
      <c r="D41" s="21">
        <v>0.21</v>
      </c>
      <c r="E41" s="22"/>
      <c r="F41" s="23">
        <f>TRUNC(D41*E41,2)</f>
        <v>0</v>
      </c>
    </row>
    <row r="42" spans="1:6" x14ac:dyDescent="0.25">
      <c r="A42" s="18">
        <v>88309</v>
      </c>
      <c r="B42" s="19" t="s">
        <v>41</v>
      </c>
      <c r="C42" s="20" t="s">
        <v>10</v>
      </c>
      <c r="D42" s="21">
        <v>0.22499999999999998</v>
      </c>
      <c r="E42" s="22"/>
      <c r="F42" s="23">
        <f>TRUNC(D42*E42,2)</f>
        <v>0</v>
      </c>
    </row>
    <row r="43" spans="1:6" ht="15.75" thickBot="1" x14ac:dyDescent="0.3">
      <c r="A43" s="18">
        <v>88316</v>
      </c>
      <c r="B43" s="19" t="s">
        <v>11</v>
      </c>
      <c r="C43" s="20" t="s">
        <v>10</v>
      </c>
      <c r="D43" s="21">
        <v>0.44499999999999995</v>
      </c>
      <c r="E43" s="22"/>
      <c r="F43" s="23">
        <f t="shared" ref="F43" si="5">TRUNC(D43*E43,2)</f>
        <v>0</v>
      </c>
    </row>
    <row r="44" spans="1:6" ht="15.75" thickBot="1" x14ac:dyDescent="0.3">
      <c r="A44" s="25"/>
      <c r="B44" s="26"/>
      <c r="C44" s="26"/>
      <c r="D44" s="27"/>
      <c r="E44" s="28" t="s">
        <v>12</v>
      </c>
      <c r="F44" s="29">
        <f>SUM(F40:F43)</f>
        <v>0</v>
      </c>
    </row>
    <row r="45" spans="1:6" ht="15.75" thickBot="1" x14ac:dyDescent="0.3"/>
    <row r="46" spans="1:6" ht="15.75" thickBot="1" x14ac:dyDescent="0.3">
      <c r="A46" s="1"/>
      <c r="B46" s="2" t="s">
        <v>1</v>
      </c>
      <c r="F46" s="30">
        <v>97084</v>
      </c>
    </row>
    <row r="47" spans="1:6" ht="15.75" thickBot="1" x14ac:dyDescent="0.3">
      <c r="A47" s="3"/>
      <c r="B47" s="4" t="s">
        <v>2</v>
      </c>
      <c r="E47" s="5" t="s">
        <v>3</v>
      </c>
      <c r="F47" s="6"/>
    </row>
    <row r="48" spans="1:6" ht="15.75" thickBot="1" x14ac:dyDescent="0.3">
      <c r="A48" s="7" t="s">
        <v>42</v>
      </c>
      <c r="B48" s="8" t="s">
        <v>43</v>
      </c>
      <c r="C48" s="9"/>
      <c r="D48" s="10"/>
      <c r="E48" s="11"/>
      <c r="F48" s="12" t="s">
        <v>30</v>
      </c>
    </row>
    <row r="49" spans="1:6" x14ac:dyDescent="0.25">
      <c r="A49" s="13" t="s">
        <v>4</v>
      </c>
      <c r="B49" s="14" t="s">
        <v>5</v>
      </c>
      <c r="C49" s="14" t="s">
        <v>6</v>
      </c>
      <c r="D49" s="15" t="s">
        <v>7</v>
      </c>
      <c r="E49" s="16" t="s">
        <v>8</v>
      </c>
      <c r="F49" s="17" t="s">
        <v>9</v>
      </c>
    </row>
    <row r="50" spans="1:6" x14ac:dyDescent="0.25">
      <c r="A50" s="18" t="s">
        <v>44</v>
      </c>
      <c r="B50" s="19" t="s">
        <v>45</v>
      </c>
      <c r="C50" s="20" t="s">
        <v>22</v>
      </c>
      <c r="D50" s="21">
        <v>2.5000000000000001E-2</v>
      </c>
      <c r="E50" s="22"/>
      <c r="F50" s="23">
        <f>TRUNC(D50*E50,2)</f>
        <v>0</v>
      </c>
    </row>
    <row r="51" spans="1:6" x14ac:dyDescent="0.25">
      <c r="A51" s="18" t="s">
        <v>44</v>
      </c>
      <c r="B51" s="19" t="s">
        <v>45</v>
      </c>
      <c r="C51" s="20" t="s">
        <v>23</v>
      </c>
      <c r="D51" s="21">
        <v>0.21</v>
      </c>
      <c r="E51" s="22"/>
      <c r="F51" s="23">
        <f>TRUNC(D51*E51,2)</f>
        <v>0</v>
      </c>
    </row>
    <row r="52" spans="1:6" x14ac:dyDescent="0.25">
      <c r="A52" s="18">
        <v>88309</v>
      </c>
      <c r="B52" s="19" t="s">
        <v>41</v>
      </c>
      <c r="C52" s="20" t="s">
        <v>10</v>
      </c>
      <c r="D52" s="21">
        <v>4.4999999999999998E-2</v>
      </c>
      <c r="E52" s="22"/>
      <c r="F52" s="23">
        <f>TRUNC(D52*E52,2)</f>
        <v>0</v>
      </c>
    </row>
    <row r="53" spans="1:6" ht="15.75" thickBot="1" x14ac:dyDescent="0.3">
      <c r="A53" s="18">
        <v>88316</v>
      </c>
      <c r="B53" s="19" t="s">
        <v>11</v>
      </c>
      <c r="C53" s="20" t="s">
        <v>10</v>
      </c>
      <c r="D53" s="21">
        <v>9.5000000000000001E-2</v>
      </c>
      <c r="E53" s="22"/>
      <c r="F53" s="23">
        <f t="shared" ref="F53" si="6">TRUNC(D53*E53,2)</f>
        <v>0</v>
      </c>
    </row>
    <row r="54" spans="1:6" ht="15.75" thickBot="1" x14ac:dyDescent="0.3">
      <c r="A54" s="25"/>
      <c r="B54" s="26"/>
      <c r="C54" s="26"/>
      <c r="D54" s="27"/>
      <c r="E54" s="28" t="s">
        <v>12</v>
      </c>
      <c r="F54" s="29">
        <f>SUM(F50:F53)</f>
        <v>0</v>
      </c>
    </row>
    <row r="55" spans="1:6" ht="15.75" thickBot="1" x14ac:dyDescent="0.3"/>
    <row r="56" spans="1:6" ht="15.75" thickBot="1" x14ac:dyDescent="0.3">
      <c r="A56" s="1"/>
      <c r="B56" s="2" t="s">
        <v>1</v>
      </c>
      <c r="F56" s="30"/>
    </row>
    <row r="57" spans="1:6" ht="15.75" thickBot="1" x14ac:dyDescent="0.3">
      <c r="A57" s="3"/>
      <c r="B57" s="4" t="s">
        <v>2</v>
      </c>
      <c r="E57" s="5" t="s">
        <v>3</v>
      </c>
      <c r="F57" s="6"/>
    </row>
    <row r="58" spans="1:6" ht="23.25" thickBot="1" x14ac:dyDescent="0.3">
      <c r="A58" s="7" t="s">
        <v>46</v>
      </c>
      <c r="B58" s="8" t="s">
        <v>48</v>
      </c>
      <c r="C58" s="9"/>
      <c r="D58" s="10"/>
      <c r="E58" s="11"/>
      <c r="F58" s="12" t="s">
        <v>47</v>
      </c>
    </row>
    <row r="59" spans="1:6" x14ac:dyDescent="0.25">
      <c r="A59" s="13" t="s">
        <v>4</v>
      </c>
      <c r="B59" s="14" t="s">
        <v>5</v>
      </c>
      <c r="C59" s="14" t="s">
        <v>6</v>
      </c>
      <c r="D59" s="15" t="s">
        <v>7</v>
      </c>
      <c r="E59" s="16" t="s">
        <v>8</v>
      </c>
      <c r="F59" s="17" t="s">
        <v>9</v>
      </c>
    </row>
    <row r="60" spans="1:6" x14ac:dyDescent="0.25">
      <c r="A60" s="18">
        <v>88309</v>
      </c>
      <c r="B60" s="19" t="s">
        <v>41</v>
      </c>
      <c r="C60" s="20" t="s">
        <v>10</v>
      </c>
      <c r="D60" s="21">
        <v>0.2</v>
      </c>
      <c r="E60" s="22"/>
      <c r="F60" s="23">
        <f>TRUNC(D60*E60,2)</f>
        <v>0</v>
      </c>
    </row>
    <row r="61" spans="1:6" x14ac:dyDescent="0.25">
      <c r="A61" s="18">
        <v>88316</v>
      </c>
      <c r="B61" s="19" t="s">
        <v>11</v>
      </c>
      <c r="C61" s="20" t="s">
        <v>10</v>
      </c>
      <c r="D61" s="21">
        <v>0.4</v>
      </c>
      <c r="E61" s="22"/>
      <c r="F61" s="23">
        <f t="shared" ref="F61:F63" si="7">TRUNC(D61*E61,2)</f>
        <v>0</v>
      </c>
    </row>
    <row r="62" spans="1:6" ht="22.5" x14ac:dyDescent="0.25">
      <c r="A62" s="18">
        <v>13115</v>
      </c>
      <c r="B62" s="34" t="s">
        <v>49</v>
      </c>
      <c r="C62" s="20" t="s">
        <v>51</v>
      </c>
      <c r="D62" s="35">
        <v>1</v>
      </c>
      <c r="E62" s="22"/>
      <c r="F62" s="36">
        <f t="shared" si="7"/>
        <v>0</v>
      </c>
    </row>
    <row r="63" spans="1:6" ht="23.25" thickBot="1" x14ac:dyDescent="0.3">
      <c r="A63" s="18">
        <v>88628</v>
      </c>
      <c r="B63" s="32" t="s">
        <v>50</v>
      </c>
      <c r="C63" s="20" t="s">
        <v>28</v>
      </c>
      <c r="D63" s="33">
        <v>2.9999999999999997E-4</v>
      </c>
      <c r="E63" s="22"/>
      <c r="F63" s="36">
        <f t="shared" si="7"/>
        <v>0</v>
      </c>
    </row>
    <row r="64" spans="1:6" ht="15.75" thickBot="1" x14ac:dyDescent="0.3">
      <c r="A64" s="25"/>
      <c r="B64" s="26"/>
      <c r="C64" s="26"/>
      <c r="D64" s="27"/>
      <c r="E64" s="28" t="s">
        <v>12</v>
      </c>
      <c r="F64" s="29">
        <f>SUM(F60:F63)</f>
        <v>0</v>
      </c>
    </row>
    <row r="65" spans="1:6" ht="15.75" thickBot="1" x14ac:dyDescent="0.3"/>
    <row r="66" spans="1:6" ht="15.75" thickBot="1" x14ac:dyDescent="0.3">
      <c r="A66" s="1"/>
      <c r="B66" s="2" t="s">
        <v>1</v>
      </c>
      <c r="F66" s="30"/>
    </row>
    <row r="67" spans="1:6" ht="15.75" thickBot="1" x14ac:dyDescent="0.3">
      <c r="A67" s="3"/>
      <c r="B67" s="4" t="s">
        <v>2</v>
      </c>
      <c r="E67" s="5" t="s">
        <v>3</v>
      </c>
      <c r="F67" s="6"/>
    </row>
    <row r="68" spans="1:6" ht="23.25" thickBot="1" x14ac:dyDescent="0.3">
      <c r="A68" s="7" t="s">
        <v>52</v>
      </c>
      <c r="B68" s="8" t="s">
        <v>53</v>
      </c>
      <c r="C68" s="9"/>
      <c r="D68" s="10"/>
      <c r="E68" s="11"/>
      <c r="F68" s="12" t="s">
        <v>47</v>
      </c>
    </row>
    <row r="69" spans="1:6" x14ac:dyDescent="0.25">
      <c r="A69" s="13" t="s">
        <v>4</v>
      </c>
      <c r="B69" s="14" t="s">
        <v>5</v>
      </c>
      <c r="C69" s="14" t="s">
        <v>6</v>
      </c>
      <c r="D69" s="15" t="s">
        <v>7</v>
      </c>
      <c r="E69" s="16" t="s">
        <v>8</v>
      </c>
      <c r="F69" s="17" t="s">
        <v>9</v>
      </c>
    </row>
    <row r="70" spans="1:6" x14ac:dyDescent="0.25">
      <c r="A70" s="18">
        <v>88309</v>
      </c>
      <c r="B70" s="19" t="s">
        <v>41</v>
      </c>
      <c r="C70" s="20" t="s">
        <v>10</v>
      </c>
      <c r="D70" s="21">
        <v>0.25</v>
      </c>
      <c r="E70" s="22"/>
      <c r="F70" s="23">
        <f>TRUNC(D70*E70,2)</f>
        <v>0</v>
      </c>
    </row>
    <row r="71" spans="1:6" x14ac:dyDescent="0.25">
      <c r="A71" s="18">
        <v>88316</v>
      </c>
      <c r="B71" s="19" t="s">
        <v>11</v>
      </c>
      <c r="C71" s="20" t="s">
        <v>10</v>
      </c>
      <c r="D71" s="21">
        <v>0.6</v>
      </c>
      <c r="E71" s="22"/>
      <c r="F71" s="23">
        <f t="shared" ref="F71:F73" si="8">TRUNC(D71*E71,2)</f>
        <v>0</v>
      </c>
    </row>
    <row r="72" spans="1:6" ht="22.5" x14ac:dyDescent="0.25">
      <c r="A72" s="18">
        <v>13115</v>
      </c>
      <c r="B72" s="34" t="s">
        <v>54</v>
      </c>
      <c r="C72" s="20" t="s">
        <v>51</v>
      </c>
      <c r="D72" s="35">
        <v>1</v>
      </c>
      <c r="E72" s="22"/>
      <c r="F72" s="36">
        <f t="shared" si="8"/>
        <v>0</v>
      </c>
    </row>
    <row r="73" spans="1:6" ht="23.25" thickBot="1" x14ac:dyDescent="0.3">
      <c r="A73" s="18">
        <v>88628</v>
      </c>
      <c r="B73" s="32" t="s">
        <v>50</v>
      </c>
      <c r="C73" s="20" t="s">
        <v>28</v>
      </c>
      <c r="D73" s="33">
        <v>4.0000000000000002E-4</v>
      </c>
      <c r="E73" s="22"/>
      <c r="F73" s="36">
        <f t="shared" si="8"/>
        <v>0</v>
      </c>
    </row>
    <row r="74" spans="1:6" ht="15.75" thickBot="1" x14ac:dyDescent="0.3">
      <c r="A74" s="25"/>
      <c r="B74" s="26"/>
      <c r="C74" s="26"/>
      <c r="D74" s="27"/>
      <c r="E74" s="28" t="s">
        <v>12</v>
      </c>
      <c r="F74" s="29">
        <f>SUM(F70:F73)</f>
        <v>0</v>
      </c>
    </row>
    <row r="75" spans="1:6" ht="15.75" thickBot="1" x14ac:dyDescent="0.3"/>
    <row r="76" spans="1:6" ht="15.75" thickBot="1" x14ac:dyDescent="0.3">
      <c r="A76" s="1"/>
      <c r="B76" s="2" t="s">
        <v>1</v>
      </c>
      <c r="F76" s="30"/>
    </row>
    <row r="77" spans="1:6" ht="15.75" thickBot="1" x14ac:dyDescent="0.3">
      <c r="A77" s="3"/>
      <c r="B77" s="4" t="s">
        <v>2</v>
      </c>
      <c r="E77" s="5" t="s">
        <v>3</v>
      </c>
      <c r="F77" s="6"/>
    </row>
    <row r="78" spans="1:6" ht="23.25" thickBot="1" x14ac:dyDescent="0.3">
      <c r="A78" s="7" t="s">
        <v>55</v>
      </c>
      <c r="B78" s="8" t="s">
        <v>56</v>
      </c>
      <c r="C78" s="9"/>
      <c r="D78" s="10"/>
      <c r="E78" s="11"/>
      <c r="F78" s="12" t="s">
        <v>47</v>
      </c>
    </row>
    <row r="79" spans="1:6" x14ac:dyDescent="0.25">
      <c r="A79" s="13" t="s">
        <v>4</v>
      </c>
      <c r="B79" s="14" t="s">
        <v>5</v>
      </c>
      <c r="C79" s="14" t="s">
        <v>6</v>
      </c>
      <c r="D79" s="15" t="s">
        <v>7</v>
      </c>
      <c r="E79" s="16" t="s">
        <v>8</v>
      </c>
      <c r="F79" s="17" t="s">
        <v>9</v>
      </c>
    </row>
    <row r="80" spans="1:6" x14ac:dyDescent="0.25">
      <c r="A80" s="18">
        <v>88309</v>
      </c>
      <c r="B80" s="19" t="s">
        <v>41</v>
      </c>
      <c r="C80" s="20" t="s">
        <v>10</v>
      </c>
      <c r="D80" s="21">
        <v>0.3</v>
      </c>
      <c r="E80" s="22"/>
      <c r="F80" s="23">
        <f>TRUNC(D80*E80,2)</f>
        <v>0</v>
      </c>
    </row>
    <row r="81" spans="1:6" x14ac:dyDescent="0.25">
      <c r="A81" s="18">
        <v>88316</v>
      </c>
      <c r="B81" s="19" t="s">
        <v>11</v>
      </c>
      <c r="C81" s="20" t="s">
        <v>10</v>
      </c>
      <c r="D81" s="21">
        <v>0.8</v>
      </c>
      <c r="E81" s="22"/>
      <c r="F81" s="23">
        <f t="shared" ref="F81:F83" si="9">TRUNC(D81*E81,2)</f>
        <v>0</v>
      </c>
    </row>
    <row r="82" spans="1:6" ht="22.5" x14ac:dyDescent="0.25">
      <c r="A82" s="18">
        <v>13115</v>
      </c>
      <c r="B82" s="34" t="s">
        <v>57</v>
      </c>
      <c r="C82" s="20" t="s">
        <v>51</v>
      </c>
      <c r="D82" s="35">
        <v>1</v>
      </c>
      <c r="E82" s="22"/>
      <c r="F82" s="36">
        <f t="shared" si="9"/>
        <v>0</v>
      </c>
    </row>
    <row r="83" spans="1:6" ht="23.25" thickBot="1" x14ac:dyDescent="0.3">
      <c r="A83" s="18">
        <v>88628</v>
      </c>
      <c r="B83" s="32" t="s">
        <v>50</v>
      </c>
      <c r="C83" s="20" t="s">
        <v>28</v>
      </c>
      <c r="D83" s="33">
        <v>6.9999999999999999E-4</v>
      </c>
      <c r="E83" s="22"/>
      <c r="F83" s="36">
        <f t="shared" si="9"/>
        <v>0</v>
      </c>
    </row>
    <row r="84" spans="1:6" ht="15.75" thickBot="1" x14ac:dyDescent="0.3">
      <c r="A84" s="25"/>
      <c r="B84" s="26"/>
      <c r="C84" s="26"/>
      <c r="D84" s="27"/>
      <c r="E84" s="28" t="s">
        <v>12</v>
      </c>
      <c r="F84" s="29">
        <f>SUM(F80:F83)</f>
        <v>0</v>
      </c>
    </row>
    <row r="85" spans="1:6" ht="15.75" thickBot="1" x14ac:dyDescent="0.3"/>
    <row r="86" spans="1:6" ht="15.75" thickBot="1" x14ac:dyDescent="0.3">
      <c r="A86" s="1"/>
      <c r="B86" s="2" t="s">
        <v>1</v>
      </c>
      <c r="F86" s="30"/>
    </row>
    <row r="87" spans="1:6" ht="15.75" thickBot="1" x14ac:dyDescent="0.3">
      <c r="A87" s="3"/>
      <c r="B87" s="4" t="s">
        <v>2</v>
      </c>
      <c r="E87" s="5" t="s">
        <v>3</v>
      </c>
      <c r="F87" s="6"/>
    </row>
    <row r="88" spans="1:6" ht="15.75" thickBot="1" x14ac:dyDescent="0.3">
      <c r="A88" s="7" t="s">
        <v>58</v>
      </c>
      <c r="B88" s="8" t="s">
        <v>59</v>
      </c>
      <c r="C88" s="9"/>
      <c r="D88" s="10"/>
      <c r="E88" s="11"/>
      <c r="F88" s="12" t="s">
        <v>47</v>
      </c>
    </row>
    <row r="89" spans="1:6" x14ac:dyDescent="0.25">
      <c r="A89" s="13" t="s">
        <v>4</v>
      </c>
      <c r="B89" s="14" t="s">
        <v>5</v>
      </c>
      <c r="C89" s="14" t="s">
        <v>6</v>
      </c>
      <c r="D89" s="15" t="s">
        <v>7</v>
      </c>
      <c r="E89" s="16" t="s">
        <v>8</v>
      </c>
      <c r="F89" s="17" t="s">
        <v>9</v>
      </c>
    </row>
    <row r="90" spans="1:6" x14ac:dyDescent="0.25">
      <c r="A90" s="18" t="s">
        <v>60</v>
      </c>
      <c r="B90" s="19" t="s">
        <v>61</v>
      </c>
      <c r="C90" s="20" t="s">
        <v>22</v>
      </c>
      <c r="D90" s="21">
        <v>3.3333000000000002E-2</v>
      </c>
      <c r="E90" s="22"/>
      <c r="F90" s="23">
        <f>TRUNC(D90*E90,2)</f>
        <v>0</v>
      </c>
    </row>
    <row r="91" spans="1:6" x14ac:dyDescent="0.25">
      <c r="A91" s="18" t="s">
        <v>60</v>
      </c>
      <c r="B91" s="19" t="s">
        <v>61</v>
      </c>
      <c r="C91" s="20" t="s">
        <v>23</v>
      </c>
      <c r="D91" s="21">
        <v>0.05</v>
      </c>
      <c r="E91" s="22"/>
      <c r="F91" s="23">
        <f>TRUNC(D91*E91,2)</f>
        <v>0</v>
      </c>
    </row>
    <row r="92" spans="1:6" ht="15.75" thickBot="1" x14ac:dyDescent="0.3">
      <c r="A92" s="18">
        <v>88316</v>
      </c>
      <c r="B92" s="19" t="s">
        <v>11</v>
      </c>
      <c r="C92" s="20" t="s">
        <v>10</v>
      </c>
      <c r="D92" s="21">
        <v>3.3333000000000002E-2</v>
      </c>
      <c r="E92" s="22"/>
      <c r="F92" s="23">
        <f t="shared" ref="F92" si="10">TRUNC(D92*E92,2)</f>
        <v>0</v>
      </c>
    </row>
    <row r="93" spans="1:6" ht="15.75" thickBot="1" x14ac:dyDescent="0.3">
      <c r="A93" s="25"/>
      <c r="B93" s="26"/>
      <c r="C93" s="26"/>
      <c r="D93" s="27"/>
      <c r="E93" s="28" t="s">
        <v>12</v>
      </c>
      <c r="F93" s="29">
        <f>SUM(F90:F92)</f>
        <v>0</v>
      </c>
    </row>
    <row r="94" spans="1:6" ht="15.75" thickBot="1" x14ac:dyDescent="0.3"/>
    <row r="95" spans="1:6" ht="15.75" thickBot="1" x14ac:dyDescent="0.3">
      <c r="A95" s="1"/>
      <c r="B95" s="2" t="s">
        <v>1</v>
      </c>
      <c r="F95" s="30"/>
    </row>
    <row r="96" spans="1:6" ht="15.75" thickBot="1" x14ac:dyDescent="0.3">
      <c r="A96" s="3"/>
      <c r="B96" s="4" t="s">
        <v>2</v>
      </c>
      <c r="E96" s="5" t="s">
        <v>3</v>
      </c>
      <c r="F96" s="6"/>
    </row>
    <row r="97" spans="1:6" ht="15.75" thickBot="1" x14ac:dyDescent="0.3">
      <c r="A97" s="7" t="s">
        <v>62</v>
      </c>
      <c r="B97" s="8" t="s">
        <v>63</v>
      </c>
      <c r="C97" s="9"/>
      <c r="D97" s="10"/>
      <c r="E97" s="11"/>
      <c r="F97" s="12" t="s">
        <v>47</v>
      </c>
    </row>
    <row r="98" spans="1:6" x14ac:dyDescent="0.25">
      <c r="A98" s="13" t="s">
        <v>4</v>
      </c>
      <c r="B98" s="14" t="s">
        <v>5</v>
      </c>
      <c r="C98" s="14" t="s">
        <v>6</v>
      </c>
      <c r="D98" s="15" t="s">
        <v>7</v>
      </c>
      <c r="E98" s="16" t="s">
        <v>8</v>
      </c>
      <c r="F98" s="17" t="s">
        <v>9</v>
      </c>
    </row>
    <row r="99" spans="1:6" x14ac:dyDescent="0.25">
      <c r="A99" s="18" t="s">
        <v>60</v>
      </c>
      <c r="B99" s="19" t="s">
        <v>61</v>
      </c>
      <c r="C99" s="20" t="s">
        <v>22</v>
      </c>
      <c r="D99" s="21">
        <v>3.6364E-2</v>
      </c>
      <c r="E99" s="22"/>
      <c r="F99" s="23">
        <f>TRUNC(D99*E99,2)</f>
        <v>0</v>
      </c>
    </row>
    <row r="100" spans="1:6" x14ac:dyDescent="0.25">
      <c r="A100" s="18" t="s">
        <v>60</v>
      </c>
      <c r="B100" s="19" t="s">
        <v>61</v>
      </c>
      <c r="C100" s="20" t="s">
        <v>23</v>
      </c>
      <c r="D100" s="21">
        <v>5.4554999999999999E-2</v>
      </c>
      <c r="E100" s="22"/>
      <c r="F100" s="23">
        <f>TRUNC(D100*E100,2)</f>
        <v>0</v>
      </c>
    </row>
    <row r="101" spans="1:6" ht="15.75" thickBot="1" x14ac:dyDescent="0.3">
      <c r="A101" s="18">
        <v>88316</v>
      </c>
      <c r="B101" s="19" t="s">
        <v>11</v>
      </c>
      <c r="C101" s="20" t="s">
        <v>10</v>
      </c>
      <c r="D101" s="21">
        <v>3.6364E-2</v>
      </c>
      <c r="E101" s="22"/>
      <c r="F101" s="23">
        <f t="shared" ref="F101" si="11">TRUNC(D101*E101,2)</f>
        <v>0</v>
      </c>
    </row>
    <row r="102" spans="1:6" ht="15.75" thickBot="1" x14ac:dyDescent="0.3">
      <c r="A102" s="25"/>
      <c r="B102" s="26"/>
      <c r="C102" s="26"/>
      <c r="D102" s="27"/>
      <c r="E102" s="28" t="s">
        <v>12</v>
      </c>
      <c r="F102" s="29">
        <f>SUM(F99:F101)</f>
        <v>0</v>
      </c>
    </row>
    <row r="103" spans="1:6" ht="15.75" thickBot="1" x14ac:dyDescent="0.3"/>
    <row r="104" spans="1:6" ht="15.75" thickBot="1" x14ac:dyDescent="0.3">
      <c r="A104" s="1"/>
      <c r="B104" s="2" t="s">
        <v>1</v>
      </c>
      <c r="F104" s="30"/>
    </row>
    <row r="105" spans="1:6" ht="15.75" thickBot="1" x14ac:dyDescent="0.3">
      <c r="A105" s="3"/>
      <c r="B105" s="4" t="s">
        <v>2</v>
      </c>
      <c r="E105" s="5" t="s">
        <v>3</v>
      </c>
      <c r="F105" s="6"/>
    </row>
    <row r="106" spans="1:6" ht="15.75" thickBot="1" x14ac:dyDescent="0.3">
      <c r="A106" s="7" t="s">
        <v>64</v>
      </c>
      <c r="B106" s="8" t="s">
        <v>65</v>
      </c>
      <c r="C106" s="9"/>
      <c r="D106" s="10"/>
      <c r="E106" s="11"/>
      <c r="F106" s="12" t="s">
        <v>47</v>
      </c>
    </row>
    <row r="107" spans="1:6" x14ac:dyDescent="0.25">
      <c r="A107" s="13" t="s">
        <v>4</v>
      </c>
      <c r="B107" s="14" t="s">
        <v>5</v>
      </c>
      <c r="C107" s="14" t="s">
        <v>6</v>
      </c>
      <c r="D107" s="15" t="s">
        <v>7</v>
      </c>
      <c r="E107" s="16" t="s">
        <v>8</v>
      </c>
      <c r="F107" s="17" t="s">
        <v>9</v>
      </c>
    </row>
    <row r="108" spans="1:6" x14ac:dyDescent="0.25">
      <c r="A108" s="18" t="s">
        <v>60</v>
      </c>
      <c r="B108" s="19" t="s">
        <v>61</v>
      </c>
      <c r="C108" s="20" t="s">
        <v>22</v>
      </c>
      <c r="D108" s="21">
        <v>0.04</v>
      </c>
      <c r="E108" s="22"/>
      <c r="F108" s="23">
        <f>TRUNC(D108*E108,2)</f>
        <v>0</v>
      </c>
    </row>
    <row r="109" spans="1:6" x14ac:dyDescent="0.25">
      <c r="A109" s="18" t="s">
        <v>60</v>
      </c>
      <c r="B109" s="19" t="s">
        <v>61</v>
      </c>
      <c r="C109" s="20" t="s">
        <v>23</v>
      </c>
      <c r="D109" s="21">
        <v>0.06</v>
      </c>
      <c r="E109" s="22"/>
      <c r="F109" s="23">
        <f>TRUNC(D109*E109,2)</f>
        <v>0</v>
      </c>
    </row>
    <row r="110" spans="1:6" ht="15.75" thickBot="1" x14ac:dyDescent="0.3">
      <c r="A110" s="18">
        <v>88316</v>
      </c>
      <c r="B110" s="19" t="s">
        <v>11</v>
      </c>
      <c r="C110" s="20" t="s">
        <v>10</v>
      </c>
      <c r="D110" s="21">
        <v>0.04</v>
      </c>
      <c r="E110" s="22"/>
      <c r="F110" s="23">
        <f t="shared" ref="F110" si="12">TRUNC(D110*E110,2)</f>
        <v>0</v>
      </c>
    </row>
    <row r="111" spans="1:6" ht="15.75" thickBot="1" x14ac:dyDescent="0.3">
      <c r="A111" s="25"/>
      <c r="B111" s="26"/>
      <c r="C111" s="26"/>
      <c r="D111" s="27"/>
      <c r="E111" s="28" t="s">
        <v>12</v>
      </c>
      <c r="F111" s="29">
        <f>SUM(F108:F110)</f>
        <v>0</v>
      </c>
    </row>
    <row r="112" spans="1:6" ht="15.75" thickBot="1" x14ac:dyDescent="0.3"/>
    <row r="113" spans="1:6" ht="15.75" thickBot="1" x14ac:dyDescent="0.3">
      <c r="A113" s="1"/>
      <c r="B113" s="2" t="s">
        <v>1</v>
      </c>
      <c r="F113" s="30"/>
    </row>
    <row r="114" spans="1:6" ht="15.75" thickBot="1" x14ac:dyDescent="0.3">
      <c r="A114" s="3"/>
      <c r="B114" s="4" t="s">
        <v>2</v>
      </c>
      <c r="E114" s="5" t="s">
        <v>3</v>
      </c>
      <c r="F114" s="6"/>
    </row>
    <row r="115" spans="1:6" ht="15.75" thickBot="1" x14ac:dyDescent="0.3">
      <c r="A115" s="7" t="s">
        <v>66</v>
      </c>
      <c r="B115" s="8" t="s">
        <v>67</v>
      </c>
      <c r="C115" s="9"/>
      <c r="D115" s="10"/>
      <c r="E115" s="11"/>
      <c r="F115" s="12" t="s">
        <v>47</v>
      </c>
    </row>
    <row r="116" spans="1:6" x14ac:dyDescent="0.25">
      <c r="A116" s="13" t="s">
        <v>4</v>
      </c>
      <c r="B116" s="14" t="s">
        <v>5</v>
      </c>
      <c r="C116" s="14" t="s">
        <v>6</v>
      </c>
      <c r="D116" s="15" t="s">
        <v>7</v>
      </c>
      <c r="E116" s="16" t="s">
        <v>8</v>
      </c>
      <c r="F116" s="17" t="s">
        <v>9</v>
      </c>
    </row>
    <row r="117" spans="1:6" x14ac:dyDescent="0.25">
      <c r="A117" s="18" t="s">
        <v>60</v>
      </c>
      <c r="B117" s="19" t="s">
        <v>61</v>
      </c>
      <c r="C117" s="20" t="s">
        <v>22</v>
      </c>
      <c r="D117" s="21">
        <v>0.05</v>
      </c>
      <c r="E117" s="22"/>
      <c r="F117" s="23">
        <f>TRUNC(D117*E117,2)</f>
        <v>0</v>
      </c>
    </row>
    <row r="118" spans="1:6" x14ac:dyDescent="0.25">
      <c r="A118" s="18" t="s">
        <v>60</v>
      </c>
      <c r="B118" s="19" t="s">
        <v>61</v>
      </c>
      <c r="C118" s="20" t="s">
        <v>23</v>
      </c>
      <c r="D118" s="21">
        <v>7.4999999999999997E-2</v>
      </c>
      <c r="E118" s="22"/>
      <c r="F118" s="23">
        <f>TRUNC(D118*E118,2)</f>
        <v>0</v>
      </c>
    </row>
    <row r="119" spans="1:6" ht="15.75" thickBot="1" x14ac:dyDescent="0.3">
      <c r="A119" s="18">
        <v>88316</v>
      </c>
      <c r="B119" s="19" t="s">
        <v>11</v>
      </c>
      <c r="C119" s="20" t="s">
        <v>10</v>
      </c>
      <c r="D119" s="21">
        <v>6.25E-2</v>
      </c>
      <c r="E119" s="22"/>
      <c r="F119" s="23">
        <f t="shared" ref="F119" si="13">TRUNC(D119*E119,2)</f>
        <v>0</v>
      </c>
    </row>
    <row r="120" spans="1:6" ht="15.75" thickBot="1" x14ac:dyDescent="0.3">
      <c r="A120" s="25"/>
      <c r="B120" s="26"/>
      <c r="C120" s="26"/>
      <c r="D120" s="27"/>
      <c r="E120" s="28" t="s">
        <v>12</v>
      </c>
      <c r="F120" s="29">
        <f>SUM(F117:F119)</f>
        <v>0</v>
      </c>
    </row>
    <row r="121" spans="1:6" ht="15.75" thickBot="1" x14ac:dyDescent="0.3"/>
    <row r="122" spans="1:6" ht="15.75" thickBot="1" x14ac:dyDescent="0.3">
      <c r="A122" s="1"/>
      <c r="B122" s="2" t="s">
        <v>1</v>
      </c>
      <c r="F122" s="30"/>
    </row>
    <row r="123" spans="1:6" ht="15.75" thickBot="1" x14ac:dyDescent="0.3">
      <c r="A123" s="3"/>
      <c r="B123" s="4" t="s">
        <v>2</v>
      </c>
      <c r="E123" s="5" t="s">
        <v>3</v>
      </c>
      <c r="F123" s="6"/>
    </row>
    <row r="124" spans="1:6" ht="15.75" thickBot="1" x14ac:dyDescent="0.3">
      <c r="A124" s="7" t="s">
        <v>68</v>
      </c>
      <c r="B124" s="8" t="s">
        <v>69</v>
      </c>
      <c r="C124" s="9"/>
      <c r="D124" s="10"/>
      <c r="E124" s="11"/>
      <c r="F124" s="12" t="s">
        <v>47</v>
      </c>
    </row>
    <row r="125" spans="1:6" x14ac:dyDescent="0.25">
      <c r="A125" s="13" t="s">
        <v>4</v>
      </c>
      <c r="B125" s="14" t="s">
        <v>5</v>
      </c>
      <c r="C125" s="14" t="s">
        <v>6</v>
      </c>
      <c r="D125" s="15" t="s">
        <v>7</v>
      </c>
      <c r="E125" s="16" t="s">
        <v>8</v>
      </c>
      <c r="F125" s="17" t="s">
        <v>9</v>
      </c>
    </row>
    <row r="126" spans="1:6" x14ac:dyDescent="0.25">
      <c r="A126" s="18" t="s">
        <v>60</v>
      </c>
      <c r="B126" s="19" t="s">
        <v>61</v>
      </c>
      <c r="C126" s="20" t="s">
        <v>22</v>
      </c>
      <c r="D126" s="21">
        <v>0.05</v>
      </c>
      <c r="E126" s="22"/>
      <c r="F126" s="23">
        <f>TRUNC(D126*E126,2)</f>
        <v>0</v>
      </c>
    </row>
    <row r="127" spans="1:6" x14ac:dyDescent="0.25">
      <c r="A127" s="18" t="s">
        <v>60</v>
      </c>
      <c r="B127" s="19" t="s">
        <v>61</v>
      </c>
      <c r="C127" s="20" t="s">
        <v>23</v>
      </c>
      <c r="D127" s="21">
        <v>7.4999999999999997E-2</v>
      </c>
      <c r="E127" s="22"/>
      <c r="F127" s="23">
        <f>TRUNC(D127*E127,2)</f>
        <v>0</v>
      </c>
    </row>
    <row r="128" spans="1:6" ht="15.75" thickBot="1" x14ac:dyDescent="0.3">
      <c r="A128" s="18">
        <v>88316</v>
      </c>
      <c r="B128" s="19" t="s">
        <v>11</v>
      </c>
      <c r="C128" s="20" t="s">
        <v>10</v>
      </c>
      <c r="D128" s="21">
        <v>7.4999999999999997E-2</v>
      </c>
      <c r="E128" s="22"/>
      <c r="F128" s="23">
        <f t="shared" ref="F128" si="14">TRUNC(D128*E128,2)</f>
        <v>0</v>
      </c>
    </row>
    <row r="129" spans="1:6" ht="15.75" thickBot="1" x14ac:dyDescent="0.3">
      <c r="A129" s="25"/>
      <c r="B129" s="26"/>
      <c r="C129" s="26"/>
      <c r="D129" s="27"/>
      <c r="E129" s="28" t="s">
        <v>12</v>
      </c>
      <c r="F129" s="29">
        <f>SUM(F126:F128)</f>
        <v>0</v>
      </c>
    </row>
    <row r="130" spans="1:6" ht="15.75" thickBot="1" x14ac:dyDescent="0.3"/>
    <row r="131" spans="1:6" ht="15.75" thickBot="1" x14ac:dyDescent="0.3">
      <c r="A131" s="1"/>
      <c r="B131" s="2" t="s">
        <v>1</v>
      </c>
      <c r="F131" s="30"/>
    </row>
    <row r="132" spans="1:6" ht="15.75" thickBot="1" x14ac:dyDescent="0.3">
      <c r="A132" s="3"/>
      <c r="B132" s="4" t="s">
        <v>2</v>
      </c>
      <c r="E132" s="5" t="s">
        <v>3</v>
      </c>
      <c r="F132" s="6"/>
    </row>
    <row r="133" spans="1:6" ht="15.75" thickBot="1" x14ac:dyDescent="0.3">
      <c r="A133" s="7" t="s">
        <v>70</v>
      </c>
      <c r="B133" s="8" t="s">
        <v>71</v>
      </c>
      <c r="C133" s="9"/>
      <c r="D133" s="10"/>
      <c r="E133" s="11"/>
      <c r="F133" s="12" t="s">
        <v>47</v>
      </c>
    </row>
    <row r="134" spans="1:6" x14ac:dyDescent="0.25">
      <c r="A134" s="13" t="s">
        <v>4</v>
      </c>
      <c r="B134" s="14" t="s">
        <v>5</v>
      </c>
      <c r="C134" s="14" t="s">
        <v>6</v>
      </c>
      <c r="D134" s="15" t="s">
        <v>7</v>
      </c>
      <c r="E134" s="16" t="s">
        <v>8</v>
      </c>
      <c r="F134" s="17" t="s">
        <v>9</v>
      </c>
    </row>
    <row r="135" spans="1:6" x14ac:dyDescent="0.25">
      <c r="A135" s="18" t="s">
        <v>60</v>
      </c>
      <c r="B135" s="19" t="s">
        <v>61</v>
      </c>
      <c r="C135" s="20" t="s">
        <v>22</v>
      </c>
      <c r="D135" s="21">
        <v>0.05</v>
      </c>
      <c r="E135" s="22"/>
      <c r="F135" s="23">
        <f>TRUNC(D135*E135,2)</f>
        <v>0</v>
      </c>
    </row>
    <row r="136" spans="1:6" x14ac:dyDescent="0.25">
      <c r="A136" s="18" t="s">
        <v>60</v>
      </c>
      <c r="B136" s="19" t="s">
        <v>61</v>
      </c>
      <c r="C136" s="20" t="s">
        <v>23</v>
      </c>
      <c r="D136" s="21">
        <v>7.4999999999999997E-2</v>
      </c>
      <c r="E136" s="22"/>
      <c r="F136" s="23">
        <f>TRUNC(D136*E136,2)</f>
        <v>0</v>
      </c>
    </row>
    <row r="137" spans="1:6" ht="15.75" thickBot="1" x14ac:dyDescent="0.3">
      <c r="A137" s="18">
        <v>88316</v>
      </c>
      <c r="B137" s="19" t="s">
        <v>11</v>
      </c>
      <c r="C137" s="20" t="s">
        <v>10</v>
      </c>
      <c r="D137" s="21">
        <v>9.375E-2</v>
      </c>
      <c r="E137" s="22"/>
      <c r="F137" s="23">
        <f t="shared" ref="F137" si="15">TRUNC(D137*E137,2)</f>
        <v>0</v>
      </c>
    </row>
    <row r="138" spans="1:6" ht="15.75" thickBot="1" x14ac:dyDescent="0.3">
      <c r="A138" s="25"/>
      <c r="B138" s="26"/>
      <c r="C138" s="26"/>
      <c r="D138" s="27"/>
      <c r="E138" s="28" t="s">
        <v>12</v>
      </c>
      <c r="F138" s="29">
        <f>SUM(F135:F137)</f>
        <v>0</v>
      </c>
    </row>
    <row r="139" spans="1:6" ht="15.75" thickBot="1" x14ac:dyDescent="0.3"/>
    <row r="140" spans="1:6" ht="15.75" thickBot="1" x14ac:dyDescent="0.3">
      <c r="A140" s="1"/>
      <c r="B140" s="2" t="s">
        <v>1</v>
      </c>
      <c r="F140" s="30"/>
    </row>
    <row r="141" spans="1:6" ht="15.75" thickBot="1" x14ac:dyDescent="0.3">
      <c r="A141" s="3"/>
      <c r="B141" s="4" t="s">
        <v>2</v>
      </c>
      <c r="E141" s="5" t="s">
        <v>3</v>
      </c>
      <c r="F141" s="6"/>
    </row>
    <row r="142" spans="1:6" ht="15.75" thickBot="1" x14ac:dyDescent="0.3">
      <c r="A142" s="7" t="s">
        <v>72</v>
      </c>
      <c r="B142" s="8" t="s">
        <v>73</v>
      </c>
      <c r="C142" s="9"/>
      <c r="D142" s="10"/>
      <c r="E142" s="11"/>
      <c r="F142" s="12" t="s">
        <v>47</v>
      </c>
    </row>
    <row r="143" spans="1:6" x14ac:dyDescent="0.25">
      <c r="A143" s="13" t="s">
        <v>4</v>
      </c>
      <c r="B143" s="14" t="s">
        <v>5</v>
      </c>
      <c r="C143" s="14" t="s">
        <v>6</v>
      </c>
      <c r="D143" s="15" t="s">
        <v>7</v>
      </c>
      <c r="E143" s="16" t="s">
        <v>8</v>
      </c>
      <c r="F143" s="17" t="s">
        <v>9</v>
      </c>
    </row>
    <row r="144" spans="1:6" x14ac:dyDescent="0.25">
      <c r="A144" s="18" t="s">
        <v>60</v>
      </c>
      <c r="B144" s="19" t="s">
        <v>61</v>
      </c>
      <c r="C144" s="20" t="s">
        <v>22</v>
      </c>
      <c r="D144" s="21">
        <v>6.6667000000000004E-2</v>
      </c>
      <c r="E144" s="22"/>
      <c r="F144" s="23">
        <f>TRUNC(D144*E144,2)</f>
        <v>0</v>
      </c>
    </row>
    <row r="145" spans="1:6" x14ac:dyDescent="0.25">
      <c r="A145" s="18" t="s">
        <v>60</v>
      </c>
      <c r="B145" s="19" t="s">
        <v>61</v>
      </c>
      <c r="C145" s="20" t="s">
        <v>23</v>
      </c>
      <c r="D145" s="21">
        <v>0.1</v>
      </c>
      <c r="E145" s="22"/>
      <c r="F145" s="23">
        <f>TRUNC(D145*E145,2)</f>
        <v>0</v>
      </c>
    </row>
    <row r="146" spans="1:6" ht="15.75" thickBot="1" x14ac:dyDescent="0.3">
      <c r="A146" s="18">
        <v>88316</v>
      </c>
      <c r="B146" s="19" t="s">
        <v>11</v>
      </c>
      <c r="C146" s="20" t="s">
        <v>10</v>
      </c>
      <c r="D146" s="21">
        <v>0.16666700000000001</v>
      </c>
      <c r="E146" s="22"/>
      <c r="F146" s="23">
        <f t="shared" ref="F146" si="16">TRUNC(D146*E146,2)</f>
        <v>0</v>
      </c>
    </row>
    <row r="147" spans="1:6" ht="15.75" thickBot="1" x14ac:dyDescent="0.3">
      <c r="A147" s="25"/>
      <c r="B147" s="26"/>
      <c r="C147" s="26"/>
      <c r="D147" s="27"/>
      <c r="E147" s="28" t="s">
        <v>12</v>
      </c>
      <c r="F147" s="29">
        <f>SUM(F144:F146)</f>
        <v>0</v>
      </c>
    </row>
    <row r="148" spans="1:6" ht="15.75" thickBot="1" x14ac:dyDescent="0.3"/>
    <row r="149" spans="1:6" ht="15.75" thickBot="1" x14ac:dyDescent="0.3">
      <c r="A149" s="1"/>
      <c r="B149" s="2" t="s">
        <v>1</v>
      </c>
      <c r="F149" s="30"/>
    </row>
    <row r="150" spans="1:6" ht="15.75" thickBot="1" x14ac:dyDescent="0.3">
      <c r="A150" s="3"/>
      <c r="B150" s="4" t="s">
        <v>2</v>
      </c>
      <c r="E150" s="5" t="s">
        <v>3</v>
      </c>
      <c r="F150" s="6"/>
    </row>
    <row r="151" spans="1:6" ht="15.75" thickBot="1" x14ac:dyDescent="0.3">
      <c r="A151" s="7" t="s">
        <v>74</v>
      </c>
      <c r="B151" s="8" t="s">
        <v>75</v>
      </c>
      <c r="C151" s="9"/>
      <c r="D151" s="10"/>
      <c r="E151" s="11"/>
      <c r="F151" s="12" t="s">
        <v>47</v>
      </c>
    </row>
    <row r="152" spans="1:6" x14ac:dyDescent="0.25">
      <c r="A152" s="13" t="s">
        <v>4</v>
      </c>
      <c r="B152" s="14" t="s">
        <v>5</v>
      </c>
      <c r="C152" s="14" t="s">
        <v>6</v>
      </c>
      <c r="D152" s="15" t="s">
        <v>7</v>
      </c>
      <c r="E152" s="16" t="s">
        <v>8</v>
      </c>
      <c r="F152" s="17" t="s">
        <v>9</v>
      </c>
    </row>
    <row r="153" spans="1:6" x14ac:dyDescent="0.25">
      <c r="A153" s="18" t="s">
        <v>78</v>
      </c>
      <c r="B153" s="19" t="s">
        <v>79</v>
      </c>
      <c r="C153" s="20" t="s">
        <v>22</v>
      </c>
      <c r="D153" s="21">
        <v>0.1</v>
      </c>
      <c r="E153" s="22"/>
      <c r="F153" s="23">
        <f>TRUNC(D153*E153,2)</f>
        <v>0</v>
      </c>
    </row>
    <row r="154" spans="1:6" x14ac:dyDescent="0.25">
      <c r="A154" s="18" t="s">
        <v>78</v>
      </c>
      <c r="B154" s="19" t="s">
        <v>79</v>
      </c>
      <c r="C154" s="20" t="s">
        <v>23</v>
      </c>
      <c r="D154" s="21">
        <v>2.5000000000000001E-2</v>
      </c>
      <c r="E154" s="22"/>
      <c r="F154" s="23">
        <f>TRUNC(D154*E154,2)</f>
        <v>0</v>
      </c>
    </row>
    <row r="155" spans="1:6" ht="15.75" thickBot="1" x14ac:dyDescent="0.3">
      <c r="A155" s="18">
        <v>88316</v>
      </c>
      <c r="B155" s="19" t="s">
        <v>11</v>
      </c>
      <c r="C155" s="20" t="s">
        <v>10</v>
      </c>
      <c r="D155" s="21">
        <v>0.3125</v>
      </c>
      <c r="E155" s="22"/>
      <c r="F155" s="23">
        <f t="shared" ref="F155" si="17">TRUNC(D155*E155,2)</f>
        <v>0</v>
      </c>
    </row>
    <row r="156" spans="1:6" ht="15.75" thickBot="1" x14ac:dyDescent="0.3">
      <c r="A156" s="25"/>
      <c r="B156" s="26"/>
      <c r="C156" s="26"/>
      <c r="D156" s="27"/>
      <c r="E156" s="28" t="s">
        <v>12</v>
      </c>
      <c r="F156" s="29">
        <f>SUM(F153:F155)</f>
        <v>0</v>
      </c>
    </row>
    <row r="157" spans="1:6" ht="15.75" thickBot="1" x14ac:dyDescent="0.3"/>
    <row r="158" spans="1:6" ht="15.75" thickBot="1" x14ac:dyDescent="0.3">
      <c r="A158" s="1"/>
      <c r="B158" s="2" t="s">
        <v>1</v>
      </c>
      <c r="F158" s="30"/>
    </row>
    <row r="159" spans="1:6" ht="15.75" thickBot="1" x14ac:dyDescent="0.3">
      <c r="A159" s="3"/>
      <c r="B159" s="4" t="s">
        <v>2</v>
      </c>
      <c r="E159" s="5" t="s">
        <v>3</v>
      </c>
      <c r="F159" s="6"/>
    </row>
    <row r="160" spans="1:6" ht="15.75" thickBot="1" x14ac:dyDescent="0.3">
      <c r="A160" s="7" t="s">
        <v>76</v>
      </c>
      <c r="B160" s="8" t="s">
        <v>77</v>
      </c>
      <c r="C160" s="9"/>
      <c r="D160" s="10"/>
      <c r="E160" s="11"/>
      <c r="F160" s="12" t="s">
        <v>47</v>
      </c>
    </row>
    <row r="161" spans="1:6" x14ac:dyDescent="0.25">
      <c r="A161" s="13" t="s">
        <v>4</v>
      </c>
      <c r="B161" s="14" t="s">
        <v>5</v>
      </c>
      <c r="C161" s="14" t="s">
        <v>6</v>
      </c>
      <c r="D161" s="15" t="s">
        <v>7</v>
      </c>
      <c r="E161" s="16" t="s">
        <v>8</v>
      </c>
      <c r="F161" s="17" t="s">
        <v>9</v>
      </c>
    </row>
    <row r="162" spans="1:6" x14ac:dyDescent="0.25">
      <c r="A162" s="18" t="s">
        <v>78</v>
      </c>
      <c r="B162" s="19" t="s">
        <v>79</v>
      </c>
      <c r="C162" s="20" t="s">
        <v>22</v>
      </c>
      <c r="D162" s="21">
        <v>0.13333300000000001</v>
      </c>
      <c r="E162" s="22"/>
      <c r="F162" s="23">
        <f>TRUNC(D162*E162,2)</f>
        <v>0</v>
      </c>
    </row>
    <row r="163" spans="1:6" x14ac:dyDescent="0.25">
      <c r="A163" s="18" t="s">
        <v>78</v>
      </c>
      <c r="B163" s="19" t="s">
        <v>79</v>
      </c>
      <c r="C163" s="20" t="s">
        <v>23</v>
      </c>
      <c r="D163" s="21">
        <v>3.3333000000000002E-2</v>
      </c>
      <c r="E163" s="22"/>
      <c r="F163" s="23">
        <f>TRUNC(D163*E163,2)</f>
        <v>0</v>
      </c>
    </row>
    <row r="164" spans="1:6" ht="15.75" thickBot="1" x14ac:dyDescent="0.3">
      <c r="A164" s="18">
        <v>88316</v>
      </c>
      <c r="B164" s="19" t="s">
        <v>11</v>
      </c>
      <c r="C164" s="20" t="s">
        <v>10</v>
      </c>
      <c r="D164" s="21">
        <v>0.58333299999999999</v>
      </c>
      <c r="E164" s="22"/>
      <c r="F164" s="23">
        <f t="shared" ref="F164" si="18">TRUNC(D164*E164,2)</f>
        <v>0</v>
      </c>
    </row>
    <row r="165" spans="1:6" ht="15.75" thickBot="1" x14ac:dyDescent="0.3">
      <c r="A165" s="25"/>
      <c r="B165" s="26"/>
      <c r="C165" s="26"/>
      <c r="D165" s="27"/>
      <c r="E165" s="28" t="s">
        <v>12</v>
      </c>
      <c r="F165" s="29">
        <f>SUM(F162:F164)</f>
        <v>0</v>
      </c>
    </row>
    <row r="166" spans="1:6" ht="15.75" thickBot="1" x14ac:dyDescent="0.3"/>
    <row r="167" spans="1:6" ht="15.75" thickBot="1" x14ac:dyDescent="0.3">
      <c r="A167" s="1"/>
      <c r="B167" s="2" t="s">
        <v>1</v>
      </c>
      <c r="F167" s="30"/>
    </row>
    <row r="168" spans="1:6" ht="15.75" thickBot="1" x14ac:dyDescent="0.3">
      <c r="A168" s="3"/>
      <c r="B168" s="4" t="s">
        <v>2</v>
      </c>
      <c r="E168" s="5" t="s">
        <v>3</v>
      </c>
      <c r="F168" s="6"/>
    </row>
    <row r="169" spans="1:6" ht="15.75" thickBot="1" x14ac:dyDescent="0.3">
      <c r="A169" s="7" t="s">
        <v>80</v>
      </c>
      <c r="B169" s="8" t="s">
        <v>81</v>
      </c>
      <c r="C169" s="9"/>
      <c r="D169" s="10"/>
      <c r="E169" s="11"/>
      <c r="F169" s="12" t="s">
        <v>47</v>
      </c>
    </row>
    <row r="170" spans="1:6" x14ac:dyDescent="0.25">
      <c r="A170" s="13" t="s">
        <v>4</v>
      </c>
      <c r="B170" s="14" t="s">
        <v>5</v>
      </c>
      <c r="C170" s="14" t="s">
        <v>6</v>
      </c>
      <c r="D170" s="15" t="s">
        <v>7</v>
      </c>
      <c r="E170" s="16" t="s">
        <v>8</v>
      </c>
      <c r="F170" s="17" t="s">
        <v>9</v>
      </c>
    </row>
    <row r="171" spans="1:6" x14ac:dyDescent="0.25">
      <c r="A171" s="18" t="s">
        <v>78</v>
      </c>
      <c r="B171" s="19" t="s">
        <v>79</v>
      </c>
      <c r="C171" s="20" t="s">
        <v>22</v>
      </c>
      <c r="D171" s="21">
        <v>0.2</v>
      </c>
      <c r="E171" s="22"/>
      <c r="F171" s="23">
        <f>TRUNC(D171*E171,2)</f>
        <v>0</v>
      </c>
    </row>
    <row r="172" spans="1:6" x14ac:dyDescent="0.25">
      <c r="A172" s="18" t="s">
        <v>78</v>
      </c>
      <c r="B172" s="19" t="s">
        <v>79</v>
      </c>
      <c r="C172" s="20" t="s">
        <v>23</v>
      </c>
      <c r="D172" s="21">
        <v>0.05</v>
      </c>
      <c r="E172" s="22"/>
      <c r="F172" s="23">
        <f>TRUNC(D172*E172,2)</f>
        <v>0</v>
      </c>
    </row>
    <row r="173" spans="1:6" ht="15.75" thickBot="1" x14ac:dyDescent="0.3">
      <c r="A173" s="18">
        <v>88316</v>
      </c>
      <c r="B173" s="19" t="s">
        <v>11</v>
      </c>
      <c r="C173" s="20" t="s">
        <v>10</v>
      </c>
      <c r="D173" s="21">
        <v>1</v>
      </c>
      <c r="E173" s="22"/>
      <c r="F173" s="23">
        <f t="shared" ref="F173" si="19">TRUNC(D173*E173,2)</f>
        <v>0</v>
      </c>
    </row>
    <row r="174" spans="1:6" ht="15.75" thickBot="1" x14ac:dyDescent="0.3">
      <c r="A174" s="25"/>
      <c r="B174" s="26"/>
      <c r="C174" s="26"/>
      <c r="D174" s="27"/>
      <c r="E174" s="28" t="s">
        <v>12</v>
      </c>
      <c r="F174" s="29">
        <f>SUM(F171:F173)</f>
        <v>0</v>
      </c>
    </row>
    <row r="175" spans="1:6" ht="15.75" thickBot="1" x14ac:dyDescent="0.3"/>
    <row r="176" spans="1:6" ht="15.75" thickBot="1" x14ac:dyDescent="0.3">
      <c r="A176" s="1"/>
      <c r="B176" s="2" t="s">
        <v>1</v>
      </c>
      <c r="F176" s="30"/>
    </row>
    <row r="177" spans="1:6" ht="15.75" thickBot="1" x14ac:dyDescent="0.3">
      <c r="A177" s="3"/>
      <c r="B177" s="4" t="s">
        <v>2</v>
      </c>
      <c r="E177" s="5" t="s">
        <v>3</v>
      </c>
      <c r="F177" s="6"/>
    </row>
    <row r="178" spans="1:6" ht="15.75" thickBot="1" x14ac:dyDescent="0.3">
      <c r="A178" s="7" t="s">
        <v>82</v>
      </c>
      <c r="B178" s="8" t="s">
        <v>83</v>
      </c>
      <c r="C178" s="9"/>
      <c r="D178" s="10"/>
      <c r="E178" s="11"/>
      <c r="F178" s="12" t="s">
        <v>47</v>
      </c>
    </row>
    <row r="179" spans="1:6" x14ac:dyDescent="0.25">
      <c r="A179" s="13" t="s">
        <v>4</v>
      </c>
      <c r="B179" s="14" t="s">
        <v>5</v>
      </c>
      <c r="C179" s="14" t="s">
        <v>6</v>
      </c>
      <c r="D179" s="15" t="s">
        <v>7</v>
      </c>
      <c r="E179" s="16" t="s">
        <v>8</v>
      </c>
      <c r="F179" s="17" t="s">
        <v>9</v>
      </c>
    </row>
    <row r="180" spans="1:6" x14ac:dyDescent="0.25">
      <c r="A180" s="18" t="s">
        <v>78</v>
      </c>
      <c r="B180" s="19" t="s">
        <v>79</v>
      </c>
      <c r="C180" s="20" t="s">
        <v>22</v>
      </c>
      <c r="D180" s="21">
        <v>0.26666600000000001</v>
      </c>
      <c r="E180" s="22"/>
      <c r="F180" s="23">
        <f>TRUNC(D180*E180,2)</f>
        <v>0</v>
      </c>
    </row>
    <row r="181" spans="1:6" x14ac:dyDescent="0.25">
      <c r="A181" s="18" t="s">
        <v>78</v>
      </c>
      <c r="B181" s="19" t="s">
        <v>79</v>
      </c>
      <c r="C181" s="20" t="s">
        <v>23</v>
      </c>
      <c r="D181" s="21">
        <v>6.6666000000000003E-2</v>
      </c>
      <c r="E181" s="22"/>
      <c r="F181" s="23">
        <f>TRUNC(D181*E181,2)</f>
        <v>0</v>
      </c>
    </row>
    <row r="182" spans="1:6" ht="15.75" thickBot="1" x14ac:dyDescent="0.3">
      <c r="A182" s="18">
        <v>88316</v>
      </c>
      <c r="B182" s="19" t="s">
        <v>11</v>
      </c>
      <c r="C182" s="20" t="s">
        <v>10</v>
      </c>
      <c r="D182" s="21">
        <v>1.3333330000000001</v>
      </c>
      <c r="E182" s="22"/>
      <c r="F182" s="23">
        <f t="shared" ref="F182" si="20">TRUNC(D182*E182,2)</f>
        <v>0</v>
      </c>
    </row>
    <row r="183" spans="1:6" ht="15.75" thickBot="1" x14ac:dyDescent="0.3">
      <c r="A183" s="25"/>
      <c r="B183" s="26"/>
      <c r="C183" s="26"/>
      <c r="D183" s="27"/>
      <c r="E183" s="28" t="s">
        <v>12</v>
      </c>
      <c r="F183" s="29">
        <f>SUM(F180:F182)</f>
        <v>0</v>
      </c>
    </row>
    <row r="184" spans="1:6" ht="15.75" thickBot="1" x14ac:dyDescent="0.3"/>
    <row r="185" spans="1:6" ht="15.75" thickBot="1" x14ac:dyDescent="0.3">
      <c r="A185" s="1"/>
      <c r="B185" s="2" t="s">
        <v>1</v>
      </c>
      <c r="F185" s="30"/>
    </row>
    <row r="186" spans="1:6" ht="15.75" thickBot="1" x14ac:dyDescent="0.3">
      <c r="A186" s="3"/>
      <c r="B186" s="4" t="s">
        <v>2</v>
      </c>
      <c r="E186" s="5" t="s">
        <v>3</v>
      </c>
      <c r="F186" s="6"/>
    </row>
    <row r="187" spans="1:6" ht="15.75" thickBot="1" x14ac:dyDescent="0.3">
      <c r="A187" s="7" t="s">
        <v>84</v>
      </c>
      <c r="B187" s="8" t="s">
        <v>85</v>
      </c>
      <c r="C187" s="9"/>
      <c r="D187" s="10"/>
      <c r="E187" s="11"/>
      <c r="F187" s="12" t="s">
        <v>47</v>
      </c>
    </row>
    <row r="188" spans="1:6" x14ac:dyDescent="0.25">
      <c r="A188" s="13" t="s">
        <v>4</v>
      </c>
      <c r="B188" s="14" t="s">
        <v>5</v>
      </c>
      <c r="C188" s="14" t="s">
        <v>6</v>
      </c>
      <c r="D188" s="15" t="s">
        <v>7</v>
      </c>
      <c r="E188" s="16" t="s">
        <v>8</v>
      </c>
      <c r="F188" s="17" t="s">
        <v>9</v>
      </c>
    </row>
    <row r="189" spans="1:6" x14ac:dyDescent="0.25">
      <c r="A189" s="18" t="s">
        <v>78</v>
      </c>
      <c r="B189" s="19" t="s">
        <v>79</v>
      </c>
      <c r="C189" s="20" t="s">
        <v>22</v>
      </c>
      <c r="D189" s="21">
        <v>0.4</v>
      </c>
      <c r="E189" s="22"/>
      <c r="F189" s="23">
        <f>TRUNC(D189*E189,2)</f>
        <v>0</v>
      </c>
    </row>
    <row r="190" spans="1:6" x14ac:dyDescent="0.25">
      <c r="A190" s="18" t="s">
        <v>78</v>
      </c>
      <c r="B190" s="19" t="s">
        <v>79</v>
      </c>
      <c r="C190" s="20" t="s">
        <v>23</v>
      </c>
      <c r="D190" s="21">
        <v>0.1</v>
      </c>
      <c r="E190" s="22"/>
      <c r="F190" s="23">
        <f>TRUNC(D190*E190,2)</f>
        <v>0</v>
      </c>
    </row>
    <row r="191" spans="1:6" ht="15.75" thickBot="1" x14ac:dyDescent="0.3">
      <c r="A191" s="18">
        <v>88316</v>
      </c>
      <c r="B191" s="19" t="s">
        <v>11</v>
      </c>
      <c r="C191" s="20" t="s">
        <v>10</v>
      </c>
      <c r="D191" s="21">
        <v>2.5</v>
      </c>
      <c r="E191" s="22"/>
      <c r="F191" s="23">
        <f t="shared" ref="F191" si="21">TRUNC(D191*E191,2)</f>
        <v>0</v>
      </c>
    </row>
    <row r="192" spans="1:6" ht="15.75" thickBot="1" x14ac:dyDescent="0.3">
      <c r="A192" s="25"/>
      <c r="B192" s="26"/>
      <c r="C192" s="26"/>
      <c r="D192" s="27"/>
      <c r="E192" s="28" t="s">
        <v>12</v>
      </c>
      <c r="F192" s="29">
        <f>SUM(F189:F191)</f>
        <v>0</v>
      </c>
    </row>
    <row r="193" spans="1:6" ht="15.75" thickBot="1" x14ac:dyDescent="0.3"/>
    <row r="194" spans="1:6" ht="15.75" thickBot="1" x14ac:dyDescent="0.3">
      <c r="A194" s="1"/>
      <c r="B194" s="2" t="s">
        <v>1</v>
      </c>
      <c r="F194" s="30"/>
    </row>
    <row r="195" spans="1:6" ht="15.75" thickBot="1" x14ac:dyDescent="0.3">
      <c r="A195" s="3"/>
      <c r="B195" s="4" t="s">
        <v>2</v>
      </c>
      <c r="E195" s="5" t="s">
        <v>3</v>
      </c>
      <c r="F195" s="6"/>
    </row>
    <row r="196" spans="1:6" ht="15.75" thickBot="1" x14ac:dyDescent="0.3">
      <c r="A196" s="7" t="s">
        <v>86</v>
      </c>
      <c r="B196" s="8" t="s">
        <v>87</v>
      </c>
      <c r="C196" s="9"/>
      <c r="D196" s="10"/>
      <c r="E196" s="11"/>
      <c r="F196" s="12" t="s">
        <v>47</v>
      </c>
    </row>
    <row r="197" spans="1:6" x14ac:dyDescent="0.25">
      <c r="A197" s="13" t="s">
        <v>4</v>
      </c>
      <c r="B197" s="14" t="s">
        <v>5</v>
      </c>
      <c r="C197" s="14" t="s">
        <v>6</v>
      </c>
      <c r="D197" s="15" t="s">
        <v>7</v>
      </c>
      <c r="E197" s="16" t="s">
        <v>8</v>
      </c>
      <c r="F197" s="17" t="s">
        <v>9</v>
      </c>
    </row>
    <row r="198" spans="1:6" x14ac:dyDescent="0.25">
      <c r="A198" s="18" t="s">
        <v>60</v>
      </c>
      <c r="B198" s="19" t="s">
        <v>61</v>
      </c>
      <c r="C198" s="20" t="s">
        <v>22</v>
      </c>
      <c r="D198" s="21">
        <v>4.2000000000000003E-2</v>
      </c>
      <c r="E198" s="22"/>
      <c r="F198" s="23">
        <f>TRUNC(D198*E198,2)</f>
        <v>0</v>
      </c>
    </row>
    <row r="199" spans="1:6" x14ac:dyDescent="0.25">
      <c r="A199" s="18" t="s">
        <v>60</v>
      </c>
      <c r="B199" s="19" t="s">
        <v>61</v>
      </c>
      <c r="C199" s="20" t="s">
        <v>23</v>
      </c>
      <c r="D199" s="21">
        <v>8.8999999999999996E-2</v>
      </c>
      <c r="E199" s="22"/>
      <c r="F199" s="23">
        <f>TRUNC(D199*E199,2)</f>
        <v>0</v>
      </c>
    </row>
    <row r="200" spans="1:6" x14ac:dyDescent="0.25">
      <c r="A200" s="18">
        <v>88309</v>
      </c>
      <c r="B200" s="19" t="s">
        <v>41</v>
      </c>
      <c r="C200" s="20" t="s">
        <v>10</v>
      </c>
      <c r="D200" s="21">
        <v>0.2</v>
      </c>
      <c r="E200" s="22"/>
      <c r="F200" s="23">
        <f t="shared" ref="F200:F202" si="22">TRUNC(D200*E200,2)</f>
        <v>0</v>
      </c>
    </row>
    <row r="201" spans="1:6" x14ac:dyDescent="0.25">
      <c r="A201" s="18">
        <v>88316</v>
      </c>
      <c r="B201" s="19" t="s">
        <v>11</v>
      </c>
      <c r="C201" s="20" t="s">
        <v>10</v>
      </c>
      <c r="D201" s="21">
        <v>0.39800000000000002</v>
      </c>
      <c r="E201" s="22"/>
      <c r="F201" s="23">
        <f t="shared" si="22"/>
        <v>0</v>
      </c>
    </row>
    <row r="202" spans="1:6" ht="23.25" thickBot="1" x14ac:dyDescent="0.3">
      <c r="A202" s="18">
        <v>88628</v>
      </c>
      <c r="B202" s="32" t="s">
        <v>50</v>
      </c>
      <c r="C202" s="20" t="s">
        <v>28</v>
      </c>
      <c r="D202" s="31">
        <v>5.0000000000000001E-4</v>
      </c>
      <c r="E202" s="22"/>
      <c r="F202" s="23">
        <f t="shared" si="22"/>
        <v>0</v>
      </c>
    </row>
    <row r="203" spans="1:6" ht="15.75" thickBot="1" x14ac:dyDescent="0.3">
      <c r="A203" s="25"/>
      <c r="B203" s="26"/>
      <c r="C203" s="26"/>
      <c r="D203" s="27"/>
      <c r="E203" s="28" t="s">
        <v>12</v>
      </c>
      <c r="F203" s="29">
        <f>SUM(F198:F202)</f>
        <v>0</v>
      </c>
    </row>
    <row r="204" spans="1:6" ht="15.75" thickBot="1" x14ac:dyDescent="0.3"/>
    <row r="205" spans="1:6" ht="15.75" thickBot="1" x14ac:dyDescent="0.3">
      <c r="A205" s="1"/>
      <c r="B205" s="2" t="s">
        <v>1</v>
      </c>
      <c r="F205" s="30"/>
    </row>
    <row r="206" spans="1:6" ht="15.75" thickBot="1" x14ac:dyDescent="0.3">
      <c r="A206" s="3"/>
      <c r="B206" s="4" t="s">
        <v>2</v>
      </c>
      <c r="E206" s="5" t="s">
        <v>3</v>
      </c>
      <c r="F206" s="6"/>
    </row>
    <row r="207" spans="1:6" ht="15.75" thickBot="1" x14ac:dyDescent="0.3">
      <c r="A207" s="7" t="s">
        <v>88</v>
      </c>
      <c r="B207" s="8" t="s">
        <v>89</v>
      </c>
      <c r="C207" s="9"/>
      <c r="D207" s="10"/>
      <c r="E207" s="11"/>
      <c r="F207" s="12" t="s">
        <v>47</v>
      </c>
    </row>
    <row r="208" spans="1:6" x14ac:dyDescent="0.25">
      <c r="A208" s="13" t="s">
        <v>4</v>
      </c>
      <c r="B208" s="14" t="s">
        <v>5</v>
      </c>
      <c r="C208" s="14" t="s">
        <v>6</v>
      </c>
      <c r="D208" s="15" t="s">
        <v>7</v>
      </c>
      <c r="E208" s="16" t="s">
        <v>8</v>
      </c>
      <c r="F208" s="17" t="s">
        <v>9</v>
      </c>
    </row>
    <row r="209" spans="1:6" x14ac:dyDescent="0.25">
      <c r="A209" s="18" t="s">
        <v>60</v>
      </c>
      <c r="B209" s="19" t="s">
        <v>61</v>
      </c>
      <c r="C209" s="20" t="s">
        <v>22</v>
      </c>
      <c r="D209" s="21">
        <v>5.8000000000000003E-2</v>
      </c>
      <c r="E209" s="22"/>
      <c r="F209" s="23">
        <f>TRUNC(D209*E209,2)</f>
        <v>0</v>
      </c>
    </row>
    <row r="210" spans="1:6" x14ac:dyDescent="0.25">
      <c r="A210" s="18" t="s">
        <v>60</v>
      </c>
      <c r="B210" s="19" t="s">
        <v>61</v>
      </c>
      <c r="C210" s="20" t="s">
        <v>23</v>
      </c>
      <c r="D210" s="21">
        <v>0.122</v>
      </c>
      <c r="E210" s="22"/>
      <c r="F210" s="23">
        <f>TRUNC(D210*E210,2)</f>
        <v>0</v>
      </c>
    </row>
    <row r="211" spans="1:6" x14ac:dyDescent="0.25">
      <c r="A211" s="18">
        <v>88309</v>
      </c>
      <c r="B211" s="19" t="s">
        <v>41</v>
      </c>
      <c r="C211" s="20" t="s">
        <v>10</v>
      </c>
      <c r="D211" s="21">
        <v>0.27300000000000002</v>
      </c>
      <c r="E211" s="22"/>
      <c r="F211" s="23">
        <f t="shared" ref="F211:F213" si="23">TRUNC(D211*E211,2)</f>
        <v>0</v>
      </c>
    </row>
    <row r="212" spans="1:6" x14ac:dyDescent="0.25">
      <c r="A212" s="18">
        <v>88316</v>
      </c>
      <c r="B212" s="19" t="s">
        <v>11</v>
      </c>
      <c r="C212" s="20" t="s">
        <v>10</v>
      </c>
      <c r="D212" s="21">
        <v>0.54500000000000004</v>
      </c>
      <c r="E212" s="22"/>
      <c r="F212" s="23">
        <f t="shared" si="23"/>
        <v>0</v>
      </c>
    </row>
    <row r="213" spans="1:6" ht="23.25" thickBot="1" x14ac:dyDescent="0.3">
      <c r="A213" s="18">
        <v>88628</v>
      </c>
      <c r="B213" s="32" t="s">
        <v>50</v>
      </c>
      <c r="C213" s="20" t="s">
        <v>28</v>
      </c>
      <c r="D213" s="31">
        <v>1E-3</v>
      </c>
      <c r="E213" s="22"/>
      <c r="F213" s="23">
        <f t="shared" si="23"/>
        <v>0</v>
      </c>
    </row>
    <row r="214" spans="1:6" ht="15.75" thickBot="1" x14ac:dyDescent="0.3">
      <c r="A214" s="25"/>
      <c r="B214" s="26"/>
      <c r="C214" s="26"/>
      <c r="D214" s="27"/>
      <c r="E214" s="28" t="s">
        <v>12</v>
      </c>
      <c r="F214" s="29">
        <f>SUM(F209:F213)</f>
        <v>0</v>
      </c>
    </row>
    <row r="215" spans="1:6" ht="15.75" thickBot="1" x14ac:dyDescent="0.3"/>
    <row r="216" spans="1:6" ht="15.75" thickBot="1" x14ac:dyDescent="0.3">
      <c r="A216" s="1"/>
      <c r="B216" s="2" t="s">
        <v>1</v>
      </c>
      <c r="F216" s="30"/>
    </row>
    <row r="217" spans="1:6" ht="15.75" thickBot="1" x14ac:dyDescent="0.3">
      <c r="A217" s="3"/>
      <c r="B217" s="4" t="s">
        <v>2</v>
      </c>
      <c r="E217" s="5" t="s">
        <v>3</v>
      </c>
      <c r="F217" s="6"/>
    </row>
    <row r="218" spans="1:6" ht="15.75" thickBot="1" x14ac:dyDescent="0.3">
      <c r="A218" s="7" t="s">
        <v>90</v>
      </c>
      <c r="B218" s="8" t="s">
        <v>91</v>
      </c>
      <c r="C218" s="9"/>
      <c r="D218" s="10"/>
      <c r="E218" s="11"/>
      <c r="F218" s="12" t="s">
        <v>47</v>
      </c>
    </row>
    <row r="219" spans="1:6" x14ac:dyDescent="0.25">
      <c r="A219" s="13" t="s">
        <v>4</v>
      </c>
      <c r="B219" s="14" t="s">
        <v>5</v>
      </c>
      <c r="C219" s="14" t="s">
        <v>6</v>
      </c>
      <c r="D219" s="15" t="s">
        <v>7</v>
      </c>
      <c r="E219" s="16" t="s">
        <v>8</v>
      </c>
      <c r="F219" s="17" t="s">
        <v>9</v>
      </c>
    </row>
    <row r="220" spans="1:6" x14ac:dyDescent="0.25">
      <c r="A220" s="18" t="s">
        <v>60</v>
      </c>
      <c r="B220" s="19" t="s">
        <v>61</v>
      </c>
      <c r="C220" s="20" t="s">
        <v>22</v>
      </c>
      <c r="D220" s="21">
        <v>7.3999999999999996E-2</v>
      </c>
      <c r="E220" s="22"/>
      <c r="F220" s="23">
        <f>TRUNC(D220*E220,2)</f>
        <v>0</v>
      </c>
    </row>
    <row r="221" spans="1:6" x14ac:dyDescent="0.25">
      <c r="A221" s="18" t="s">
        <v>60</v>
      </c>
      <c r="B221" s="19" t="s">
        <v>61</v>
      </c>
      <c r="C221" s="20" t="s">
        <v>23</v>
      </c>
      <c r="D221" s="21">
        <v>0.155</v>
      </c>
      <c r="E221" s="22"/>
      <c r="F221" s="23">
        <f>TRUNC(D221*E221,2)</f>
        <v>0</v>
      </c>
    </row>
    <row r="222" spans="1:6" x14ac:dyDescent="0.25">
      <c r="A222" s="18">
        <v>88309</v>
      </c>
      <c r="B222" s="19" t="s">
        <v>41</v>
      </c>
      <c r="C222" s="20" t="s">
        <v>10</v>
      </c>
      <c r="D222" s="21">
        <v>0.34599999999999997</v>
      </c>
      <c r="E222" s="22"/>
      <c r="F222" s="23">
        <f t="shared" ref="F222:F224" si="24">TRUNC(D222*E222,2)</f>
        <v>0</v>
      </c>
    </row>
    <row r="223" spans="1:6" x14ac:dyDescent="0.25">
      <c r="A223" s="18">
        <v>88316</v>
      </c>
      <c r="B223" s="19" t="s">
        <v>11</v>
      </c>
      <c r="C223" s="20" t="s">
        <v>10</v>
      </c>
      <c r="D223" s="21">
        <v>0.69199999999999995</v>
      </c>
      <c r="E223" s="22"/>
      <c r="F223" s="23">
        <f t="shared" si="24"/>
        <v>0</v>
      </c>
    </row>
    <row r="224" spans="1:6" ht="23.25" thickBot="1" x14ac:dyDescent="0.3">
      <c r="A224" s="18">
        <v>88628</v>
      </c>
      <c r="B224" s="32" t="s">
        <v>50</v>
      </c>
      <c r="C224" s="20" t="s">
        <v>28</v>
      </c>
      <c r="D224" s="31">
        <v>2E-3</v>
      </c>
      <c r="E224" s="22"/>
      <c r="F224" s="23">
        <f t="shared" si="24"/>
        <v>0</v>
      </c>
    </row>
    <row r="225" spans="1:6" ht="15.75" thickBot="1" x14ac:dyDescent="0.3">
      <c r="A225" s="25"/>
      <c r="B225" s="26"/>
      <c r="C225" s="26"/>
      <c r="D225" s="27"/>
      <c r="E225" s="28" t="s">
        <v>12</v>
      </c>
      <c r="F225" s="29">
        <f>SUM(F220:F224)</f>
        <v>0</v>
      </c>
    </row>
    <row r="226" spans="1:6" ht="15.75" thickBot="1" x14ac:dyDescent="0.3"/>
    <row r="227" spans="1:6" ht="15.75" thickBot="1" x14ac:dyDescent="0.3">
      <c r="A227" s="1"/>
      <c r="B227" s="2" t="s">
        <v>1</v>
      </c>
      <c r="F227" s="30"/>
    </row>
    <row r="228" spans="1:6" ht="15.75" thickBot="1" x14ac:dyDescent="0.3">
      <c r="A228" s="3"/>
      <c r="B228" s="4" t="s">
        <v>2</v>
      </c>
      <c r="E228" s="5" t="s">
        <v>3</v>
      </c>
      <c r="F228" s="6"/>
    </row>
    <row r="229" spans="1:6" ht="15.75" thickBot="1" x14ac:dyDescent="0.3">
      <c r="A229" s="7" t="s">
        <v>92</v>
      </c>
      <c r="B229" s="8" t="s">
        <v>93</v>
      </c>
      <c r="C229" s="9"/>
      <c r="D229" s="10"/>
      <c r="E229" s="11"/>
      <c r="F229" s="12" t="s">
        <v>47</v>
      </c>
    </row>
    <row r="230" spans="1:6" x14ac:dyDescent="0.25">
      <c r="A230" s="13" t="s">
        <v>4</v>
      </c>
      <c r="B230" s="14" t="s">
        <v>5</v>
      </c>
      <c r="C230" s="14" t="s">
        <v>6</v>
      </c>
      <c r="D230" s="15" t="s">
        <v>7</v>
      </c>
      <c r="E230" s="16" t="s">
        <v>8</v>
      </c>
      <c r="F230" s="17" t="s">
        <v>9</v>
      </c>
    </row>
    <row r="231" spans="1:6" x14ac:dyDescent="0.25">
      <c r="A231" s="18" t="s">
        <v>60</v>
      </c>
      <c r="B231" s="19" t="s">
        <v>61</v>
      </c>
      <c r="C231" s="20" t="s">
        <v>22</v>
      </c>
      <c r="D231" s="21">
        <v>8.8999999999999996E-2</v>
      </c>
      <c r="E231" s="22"/>
      <c r="F231" s="23">
        <f>TRUNC(D231*E231,2)</f>
        <v>0</v>
      </c>
    </row>
    <row r="232" spans="1:6" x14ac:dyDescent="0.25">
      <c r="A232" s="18" t="s">
        <v>60</v>
      </c>
      <c r="B232" s="19" t="s">
        <v>61</v>
      </c>
      <c r="C232" s="20" t="s">
        <v>23</v>
      </c>
      <c r="D232" s="21">
        <v>0.188</v>
      </c>
      <c r="E232" s="22"/>
      <c r="F232" s="23">
        <f>TRUNC(D232*E232,2)</f>
        <v>0</v>
      </c>
    </row>
    <row r="233" spans="1:6" x14ac:dyDescent="0.25">
      <c r="A233" s="18">
        <v>88309</v>
      </c>
      <c r="B233" s="19" t="s">
        <v>41</v>
      </c>
      <c r="C233" s="20" t="s">
        <v>10</v>
      </c>
      <c r="D233" s="21">
        <v>0.42</v>
      </c>
      <c r="E233" s="22"/>
      <c r="F233" s="23">
        <f t="shared" ref="F233:F235" si="25">TRUNC(D233*E233,2)</f>
        <v>0</v>
      </c>
    </row>
    <row r="234" spans="1:6" x14ac:dyDescent="0.25">
      <c r="A234" s="18">
        <v>88316</v>
      </c>
      <c r="B234" s="19" t="s">
        <v>11</v>
      </c>
      <c r="C234" s="20" t="s">
        <v>10</v>
      </c>
      <c r="D234" s="21">
        <v>0.83899999999999997</v>
      </c>
      <c r="E234" s="22"/>
      <c r="F234" s="23">
        <f t="shared" si="25"/>
        <v>0</v>
      </c>
    </row>
    <row r="235" spans="1:6" ht="23.25" thickBot="1" x14ac:dyDescent="0.3">
      <c r="A235" s="18">
        <v>88628</v>
      </c>
      <c r="B235" s="32" t="s">
        <v>50</v>
      </c>
      <c r="C235" s="20" t="s">
        <v>28</v>
      </c>
      <c r="D235" s="31">
        <v>3.0000000000000001E-3</v>
      </c>
      <c r="E235" s="22"/>
      <c r="F235" s="23">
        <f t="shared" si="25"/>
        <v>0</v>
      </c>
    </row>
    <row r="236" spans="1:6" ht="15.75" thickBot="1" x14ac:dyDescent="0.3">
      <c r="A236" s="25"/>
      <c r="B236" s="26"/>
      <c r="C236" s="26"/>
      <c r="D236" s="27"/>
      <c r="E236" s="28" t="s">
        <v>12</v>
      </c>
      <c r="F236" s="29">
        <f>SUM(F231:F235)</f>
        <v>0</v>
      </c>
    </row>
    <row r="237" spans="1:6" ht="15.75" thickBot="1" x14ac:dyDescent="0.3"/>
    <row r="238" spans="1:6" ht="15.75" thickBot="1" x14ac:dyDescent="0.3">
      <c r="A238" s="1"/>
      <c r="B238" s="2" t="s">
        <v>1</v>
      </c>
      <c r="F238" s="30"/>
    </row>
    <row r="239" spans="1:6" ht="15.75" thickBot="1" x14ac:dyDescent="0.3">
      <c r="A239" s="3"/>
      <c r="B239" s="4" t="s">
        <v>2</v>
      </c>
      <c r="E239" s="5" t="s">
        <v>3</v>
      </c>
      <c r="F239" s="6"/>
    </row>
    <row r="240" spans="1:6" ht="15.75" thickBot="1" x14ac:dyDescent="0.3">
      <c r="A240" s="7" t="s">
        <v>94</v>
      </c>
      <c r="B240" s="8" t="s">
        <v>95</v>
      </c>
      <c r="C240" s="9"/>
      <c r="D240" s="10"/>
      <c r="E240" s="11"/>
      <c r="F240" s="12" t="s">
        <v>47</v>
      </c>
    </row>
    <row r="241" spans="1:6" x14ac:dyDescent="0.25">
      <c r="A241" s="13" t="s">
        <v>4</v>
      </c>
      <c r="B241" s="14" t="s">
        <v>5</v>
      </c>
      <c r="C241" s="14" t="s">
        <v>6</v>
      </c>
      <c r="D241" s="15" t="s">
        <v>7</v>
      </c>
      <c r="E241" s="16" t="s">
        <v>8</v>
      </c>
      <c r="F241" s="17" t="s">
        <v>9</v>
      </c>
    </row>
    <row r="242" spans="1:6" x14ac:dyDescent="0.25">
      <c r="A242" s="18" t="s">
        <v>60</v>
      </c>
      <c r="B242" s="19" t="s">
        <v>61</v>
      </c>
      <c r="C242" s="20" t="s">
        <v>22</v>
      </c>
      <c r="D242" s="21">
        <v>0.105</v>
      </c>
      <c r="E242" s="22"/>
      <c r="F242" s="23">
        <f>TRUNC(D242*E242,2)</f>
        <v>0</v>
      </c>
    </row>
    <row r="243" spans="1:6" x14ac:dyDescent="0.25">
      <c r="A243" s="18" t="s">
        <v>60</v>
      </c>
      <c r="B243" s="19" t="s">
        <v>61</v>
      </c>
      <c r="C243" s="20" t="s">
        <v>23</v>
      </c>
      <c r="D243" s="21">
        <v>0.221</v>
      </c>
      <c r="E243" s="22"/>
      <c r="F243" s="23">
        <f>TRUNC(D243*E243,2)</f>
        <v>0</v>
      </c>
    </row>
    <row r="244" spans="1:6" x14ac:dyDescent="0.25">
      <c r="A244" s="18">
        <v>88309</v>
      </c>
      <c r="B244" s="19" t="s">
        <v>41</v>
      </c>
      <c r="C244" s="20" t="s">
        <v>10</v>
      </c>
      <c r="D244" s="21">
        <v>0.49299999999999999</v>
      </c>
      <c r="E244" s="22"/>
      <c r="F244" s="23">
        <f t="shared" ref="F244:F246" si="26">TRUNC(D244*E244,2)</f>
        <v>0</v>
      </c>
    </row>
    <row r="245" spans="1:6" x14ac:dyDescent="0.25">
      <c r="A245" s="18">
        <v>88316</v>
      </c>
      <c r="B245" s="19" t="s">
        <v>11</v>
      </c>
      <c r="C245" s="20" t="s">
        <v>10</v>
      </c>
      <c r="D245" s="21">
        <v>0.98599999999999999</v>
      </c>
      <c r="E245" s="22"/>
      <c r="F245" s="23">
        <f t="shared" si="26"/>
        <v>0</v>
      </c>
    </row>
    <row r="246" spans="1:6" ht="23.25" thickBot="1" x14ac:dyDescent="0.3">
      <c r="A246" s="18">
        <v>88628</v>
      </c>
      <c r="B246" s="32" t="s">
        <v>50</v>
      </c>
      <c r="C246" s="20" t="s">
        <v>28</v>
      </c>
      <c r="D246" s="31">
        <v>5.0000000000000001E-3</v>
      </c>
      <c r="E246" s="22"/>
      <c r="F246" s="23">
        <f t="shared" si="26"/>
        <v>0</v>
      </c>
    </row>
    <row r="247" spans="1:6" ht="15.75" thickBot="1" x14ac:dyDescent="0.3">
      <c r="A247" s="25"/>
      <c r="B247" s="26"/>
      <c r="C247" s="26"/>
      <c r="D247" s="27"/>
      <c r="E247" s="28" t="s">
        <v>12</v>
      </c>
      <c r="F247" s="29">
        <f>SUM(F242:F246)</f>
        <v>0</v>
      </c>
    </row>
    <row r="248" spans="1:6" ht="15.75" thickBot="1" x14ac:dyDescent="0.3"/>
    <row r="249" spans="1:6" ht="15.75" thickBot="1" x14ac:dyDescent="0.3">
      <c r="A249" s="1"/>
      <c r="B249" s="2" t="s">
        <v>1</v>
      </c>
      <c r="F249" s="30"/>
    </row>
    <row r="250" spans="1:6" ht="15.75" thickBot="1" x14ac:dyDescent="0.3">
      <c r="A250" s="3"/>
      <c r="B250" s="4" t="s">
        <v>2</v>
      </c>
      <c r="E250" s="5" t="s">
        <v>3</v>
      </c>
      <c r="F250" s="6"/>
    </row>
    <row r="251" spans="1:6" ht="15.75" thickBot="1" x14ac:dyDescent="0.3">
      <c r="A251" s="7" t="s">
        <v>96</v>
      </c>
      <c r="B251" s="8" t="s">
        <v>97</v>
      </c>
      <c r="C251" s="9"/>
      <c r="D251" s="10"/>
      <c r="E251" s="11"/>
      <c r="F251" s="12" t="s">
        <v>47</v>
      </c>
    </row>
    <row r="252" spans="1:6" x14ac:dyDescent="0.25">
      <c r="A252" s="13" t="s">
        <v>4</v>
      </c>
      <c r="B252" s="14" t="s">
        <v>5</v>
      </c>
      <c r="C252" s="14" t="s">
        <v>6</v>
      </c>
      <c r="D252" s="15" t="s">
        <v>7</v>
      </c>
      <c r="E252" s="16" t="s">
        <v>8</v>
      </c>
      <c r="F252" s="17" t="s">
        <v>9</v>
      </c>
    </row>
    <row r="253" spans="1:6" x14ac:dyDescent="0.25">
      <c r="A253" s="18" t="s">
        <v>60</v>
      </c>
      <c r="B253" s="19" t="s">
        <v>61</v>
      </c>
      <c r="C253" s="20" t="s">
        <v>22</v>
      </c>
      <c r="D253" s="21">
        <v>0.13600000000000001</v>
      </c>
      <c r="E253" s="22"/>
      <c r="F253" s="23">
        <f>TRUNC(D253*E253,2)</f>
        <v>0</v>
      </c>
    </row>
    <row r="254" spans="1:6" x14ac:dyDescent="0.25">
      <c r="A254" s="18" t="s">
        <v>60</v>
      </c>
      <c r="B254" s="19" t="s">
        <v>61</v>
      </c>
      <c r="C254" s="20" t="s">
        <v>23</v>
      </c>
      <c r="D254" s="21">
        <v>0.28699999999999998</v>
      </c>
      <c r="E254" s="22"/>
      <c r="F254" s="23">
        <f>TRUNC(D254*E254,2)</f>
        <v>0</v>
      </c>
    </row>
    <row r="255" spans="1:6" x14ac:dyDescent="0.25">
      <c r="A255" s="18">
        <v>88309</v>
      </c>
      <c r="B255" s="19" t="s">
        <v>41</v>
      </c>
      <c r="C255" s="20" t="s">
        <v>10</v>
      </c>
      <c r="D255" s="21">
        <v>0.64</v>
      </c>
      <c r="E255" s="22"/>
      <c r="F255" s="23">
        <f t="shared" ref="F255:F257" si="27">TRUNC(D255*E255,2)</f>
        <v>0</v>
      </c>
    </row>
    <row r="256" spans="1:6" x14ac:dyDescent="0.25">
      <c r="A256" s="18">
        <v>88316</v>
      </c>
      <c r="B256" s="19" t="s">
        <v>11</v>
      </c>
      <c r="C256" s="20" t="s">
        <v>10</v>
      </c>
      <c r="D256" s="21">
        <v>1.28</v>
      </c>
      <c r="E256" s="22"/>
      <c r="F256" s="23">
        <f t="shared" si="27"/>
        <v>0</v>
      </c>
    </row>
    <row r="257" spans="1:6" ht="23.25" thickBot="1" x14ac:dyDescent="0.3">
      <c r="A257" s="18">
        <v>88628</v>
      </c>
      <c r="B257" s="32" t="s">
        <v>50</v>
      </c>
      <c r="C257" s="20" t="s">
        <v>28</v>
      </c>
      <c r="D257" s="31">
        <v>1.2E-2</v>
      </c>
      <c r="E257" s="22"/>
      <c r="F257" s="23">
        <f t="shared" si="27"/>
        <v>0</v>
      </c>
    </row>
    <row r="258" spans="1:6" ht="15.75" thickBot="1" x14ac:dyDescent="0.3">
      <c r="A258" s="25"/>
      <c r="B258" s="26"/>
      <c r="C258" s="26"/>
      <c r="D258" s="27"/>
      <c r="E258" s="28" t="s">
        <v>12</v>
      </c>
      <c r="F258" s="29">
        <f>SUM(F253:F257)</f>
        <v>0</v>
      </c>
    </row>
    <row r="259" spans="1:6" ht="15.75" thickBot="1" x14ac:dyDescent="0.3"/>
    <row r="260" spans="1:6" ht="15.75" thickBot="1" x14ac:dyDescent="0.3">
      <c r="A260" s="1"/>
      <c r="B260" s="2" t="s">
        <v>1</v>
      </c>
      <c r="F260" s="30"/>
    </row>
    <row r="261" spans="1:6" ht="15.75" thickBot="1" x14ac:dyDescent="0.3">
      <c r="A261" s="3"/>
      <c r="B261" s="4" t="s">
        <v>2</v>
      </c>
      <c r="E261" s="5" t="s">
        <v>3</v>
      </c>
      <c r="F261" s="6"/>
    </row>
    <row r="262" spans="1:6" ht="15.75" thickBot="1" x14ac:dyDescent="0.3">
      <c r="A262" s="7" t="s">
        <v>98</v>
      </c>
      <c r="B262" s="8" t="s">
        <v>99</v>
      </c>
      <c r="C262" s="9"/>
      <c r="D262" s="10"/>
      <c r="E262" s="11"/>
      <c r="F262" s="12" t="s">
        <v>47</v>
      </c>
    </row>
    <row r="263" spans="1:6" x14ac:dyDescent="0.25">
      <c r="A263" s="13" t="s">
        <v>4</v>
      </c>
      <c r="B263" s="14" t="s">
        <v>5</v>
      </c>
      <c r="C263" s="14" t="s">
        <v>6</v>
      </c>
      <c r="D263" s="15" t="s">
        <v>7</v>
      </c>
      <c r="E263" s="16" t="s">
        <v>8</v>
      </c>
      <c r="F263" s="17" t="s">
        <v>9</v>
      </c>
    </row>
    <row r="264" spans="1:6" x14ac:dyDescent="0.25">
      <c r="A264" s="18" t="s">
        <v>60</v>
      </c>
      <c r="B264" s="19" t="s">
        <v>61</v>
      </c>
      <c r="C264" s="20" t="s">
        <v>22</v>
      </c>
      <c r="D264" s="21">
        <v>0.16700000000000001</v>
      </c>
      <c r="E264" s="22"/>
      <c r="F264" s="23">
        <f>TRUNC(D264*E264,2)</f>
        <v>0</v>
      </c>
    </row>
    <row r="265" spans="1:6" x14ac:dyDescent="0.25">
      <c r="A265" s="18" t="s">
        <v>60</v>
      </c>
      <c r="B265" s="19" t="s">
        <v>61</v>
      </c>
      <c r="C265" s="20" t="s">
        <v>23</v>
      </c>
      <c r="D265" s="21">
        <v>0.35199999999999998</v>
      </c>
      <c r="E265" s="22"/>
      <c r="F265" s="23">
        <f>TRUNC(D265*E265,2)</f>
        <v>0</v>
      </c>
    </row>
    <row r="266" spans="1:6" x14ac:dyDescent="0.25">
      <c r="A266" s="18">
        <v>88309</v>
      </c>
      <c r="B266" s="19" t="s">
        <v>41</v>
      </c>
      <c r="C266" s="20" t="s">
        <v>10</v>
      </c>
      <c r="D266" s="21">
        <v>0.78700000000000003</v>
      </c>
      <c r="E266" s="22"/>
      <c r="F266" s="23">
        <f t="shared" ref="F266:F268" si="28">TRUNC(D266*E266,2)</f>
        <v>0</v>
      </c>
    </row>
    <row r="267" spans="1:6" x14ac:dyDescent="0.25">
      <c r="A267" s="18">
        <v>88316</v>
      </c>
      <c r="B267" s="19" t="s">
        <v>11</v>
      </c>
      <c r="C267" s="20" t="s">
        <v>10</v>
      </c>
      <c r="D267" s="21">
        <v>1.5740000000000001</v>
      </c>
      <c r="E267" s="22"/>
      <c r="F267" s="23">
        <f t="shared" si="28"/>
        <v>0</v>
      </c>
    </row>
    <row r="268" spans="1:6" ht="23.25" thickBot="1" x14ac:dyDescent="0.3">
      <c r="A268" s="18">
        <v>88628</v>
      </c>
      <c r="B268" s="32" t="s">
        <v>50</v>
      </c>
      <c r="C268" s="20" t="s">
        <v>28</v>
      </c>
      <c r="D268" s="31">
        <v>2.8000000000000001E-2</v>
      </c>
      <c r="E268" s="22"/>
      <c r="F268" s="23">
        <f t="shared" si="28"/>
        <v>0</v>
      </c>
    </row>
    <row r="269" spans="1:6" ht="15.75" thickBot="1" x14ac:dyDescent="0.3">
      <c r="A269" s="25"/>
      <c r="B269" s="26"/>
      <c r="C269" s="26"/>
      <c r="D269" s="27"/>
      <c r="E269" s="28" t="s">
        <v>12</v>
      </c>
      <c r="F269" s="29">
        <f>SUM(F264:F268)</f>
        <v>0</v>
      </c>
    </row>
    <row r="270" spans="1:6" ht="15.75" thickBot="1" x14ac:dyDescent="0.3"/>
    <row r="271" spans="1:6" ht="15.75" thickBot="1" x14ac:dyDescent="0.3">
      <c r="A271" s="1"/>
      <c r="B271" s="2" t="s">
        <v>1</v>
      </c>
      <c r="F271" s="30"/>
    </row>
    <row r="272" spans="1:6" ht="15.75" thickBot="1" x14ac:dyDescent="0.3">
      <c r="A272" s="3"/>
      <c r="B272" s="4" t="s">
        <v>2</v>
      </c>
      <c r="E272" s="5" t="s">
        <v>3</v>
      </c>
      <c r="F272" s="6"/>
    </row>
    <row r="273" spans="1:6" ht="15.75" thickBot="1" x14ac:dyDescent="0.3">
      <c r="A273" s="7" t="s">
        <v>100</v>
      </c>
      <c r="B273" s="8" t="s">
        <v>101</v>
      </c>
      <c r="C273" s="9"/>
      <c r="D273" s="10"/>
      <c r="E273" s="11"/>
      <c r="F273" s="12" t="s">
        <v>47</v>
      </c>
    </row>
    <row r="274" spans="1:6" x14ac:dyDescent="0.25">
      <c r="A274" s="13" t="s">
        <v>4</v>
      </c>
      <c r="B274" s="14" t="s">
        <v>5</v>
      </c>
      <c r="C274" s="14" t="s">
        <v>6</v>
      </c>
      <c r="D274" s="15" t="s">
        <v>7</v>
      </c>
      <c r="E274" s="16" t="s">
        <v>8</v>
      </c>
      <c r="F274" s="17" t="s">
        <v>9</v>
      </c>
    </row>
    <row r="275" spans="1:6" x14ac:dyDescent="0.25">
      <c r="A275" s="18" t="s">
        <v>78</v>
      </c>
      <c r="B275" s="19" t="s">
        <v>79</v>
      </c>
      <c r="C275" s="20" t="s">
        <v>22</v>
      </c>
      <c r="D275" s="21">
        <v>0.20899999999999999</v>
      </c>
      <c r="E275" s="22"/>
      <c r="F275" s="23">
        <f>TRUNC(D275*E275,2)</f>
        <v>0</v>
      </c>
    </row>
    <row r="276" spans="1:6" x14ac:dyDescent="0.25">
      <c r="A276" s="18" t="s">
        <v>78</v>
      </c>
      <c r="B276" s="19" t="s">
        <v>79</v>
      </c>
      <c r="C276" s="20" t="s">
        <v>23</v>
      </c>
      <c r="D276" s="21">
        <v>0.4405</v>
      </c>
      <c r="E276" s="22"/>
      <c r="F276" s="23">
        <f>TRUNC(D276*E276,2)</f>
        <v>0</v>
      </c>
    </row>
    <row r="277" spans="1:6" x14ac:dyDescent="0.25">
      <c r="A277" s="18">
        <v>88309</v>
      </c>
      <c r="B277" s="19" t="s">
        <v>41</v>
      </c>
      <c r="C277" s="20" t="s">
        <v>10</v>
      </c>
      <c r="D277" s="21">
        <v>0.9849</v>
      </c>
      <c r="E277" s="22"/>
      <c r="F277" s="23">
        <f t="shared" ref="F277:F279" si="29">TRUNC(D277*E277,2)</f>
        <v>0</v>
      </c>
    </row>
    <row r="278" spans="1:6" x14ac:dyDescent="0.25">
      <c r="A278" s="18">
        <v>88316</v>
      </c>
      <c r="B278" s="19" t="s">
        <v>11</v>
      </c>
      <c r="C278" s="20" t="s">
        <v>10</v>
      </c>
      <c r="D278" s="21">
        <v>1.9698</v>
      </c>
      <c r="E278" s="22"/>
      <c r="F278" s="23">
        <f t="shared" si="29"/>
        <v>0</v>
      </c>
    </row>
    <row r="279" spans="1:6" ht="23.25" thickBot="1" x14ac:dyDescent="0.3">
      <c r="A279" s="18">
        <v>88628</v>
      </c>
      <c r="B279" s="32" t="s">
        <v>50</v>
      </c>
      <c r="C279" s="20" t="s">
        <v>28</v>
      </c>
      <c r="D279" s="31">
        <v>3.5000000000000003E-2</v>
      </c>
      <c r="E279" s="22"/>
      <c r="F279" s="23">
        <f t="shared" si="29"/>
        <v>0</v>
      </c>
    </row>
    <row r="280" spans="1:6" ht="15.75" thickBot="1" x14ac:dyDescent="0.3">
      <c r="A280" s="25"/>
      <c r="B280" s="26"/>
      <c r="C280" s="26"/>
      <c r="D280" s="27"/>
      <c r="E280" s="28" t="s">
        <v>12</v>
      </c>
      <c r="F280" s="29">
        <f>SUM(F275:F279)</f>
        <v>0</v>
      </c>
    </row>
    <row r="281" spans="1:6" ht="15.75" thickBot="1" x14ac:dyDescent="0.3"/>
    <row r="282" spans="1:6" ht="15.75" thickBot="1" x14ac:dyDescent="0.3">
      <c r="A282" s="1"/>
      <c r="B282" s="2" t="s">
        <v>1</v>
      </c>
      <c r="F282" s="30"/>
    </row>
    <row r="283" spans="1:6" ht="15.75" thickBot="1" x14ac:dyDescent="0.3">
      <c r="A283" s="3"/>
      <c r="B283" s="4" t="s">
        <v>2</v>
      </c>
      <c r="E283" s="5" t="s">
        <v>3</v>
      </c>
      <c r="F283" s="6"/>
    </row>
    <row r="284" spans="1:6" ht="15.75" thickBot="1" x14ac:dyDescent="0.3">
      <c r="A284" s="7" t="s">
        <v>102</v>
      </c>
      <c r="B284" s="8" t="s">
        <v>103</v>
      </c>
      <c r="C284" s="9"/>
      <c r="D284" s="10"/>
      <c r="E284" s="11"/>
      <c r="F284" s="12" t="s">
        <v>47</v>
      </c>
    </row>
    <row r="285" spans="1:6" x14ac:dyDescent="0.25">
      <c r="A285" s="13" t="s">
        <v>4</v>
      </c>
      <c r="B285" s="14" t="s">
        <v>5</v>
      </c>
      <c r="C285" s="14" t="s">
        <v>6</v>
      </c>
      <c r="D285" s="15" t="s">
        <v>7</v>
      </c>
      <c r="E285" s="16" t="s">
        <v>8</v>
      </c>
      <c r="F285" s="17" t="s">
        <v>9</v>
      </c>
    </row>
    <row r="286" spans="1:6" x14ac:dyDescent="0.25">
      <c r="A286" s="18" t="s">
        <v>78</v>
      </c>
      <c r="B286" s="19" t="s">
        <v>79</v>
      </c>
      <c r="C286" s="20" t="s">
        <v>22</v>
      </c>
      <c r="D286" s="21">
        <v>0.28120000000000001</v>
      </c>
      <c r="E286" s="22"/>
      <c r="F286" s="23">
        <f>TRUNC(D286*E286,2)</f>
        <v>0</v>
      </c>
    </row>
    <row r="287" spans="1:6" x14ac:dyDescent="0.25">
      <c r="A287" s="18" t="s">
        <v>78</v>
      </c>
      <c r="B287" s="19" t="s">
        <v>79</v>
      </c>
      <c r="C287" s="20" t="s">
        <v>23</v>
      </c>
      <c r="D287" s="21">
        <v>0.59279999999999999</v>
      </c>
      <c r="E287" s="22"/>
      <c r="F287" s="23">
        <f>TRUNC(D287*E287,2)</f>
        <v>0</v>
      </c>
    </row>
    <row r="288" spans="1:6" x14ac:dyDescent="0.25">
      <c r="A288" s="18">
        <v>88309</v>
      </c>
      <c r="B288" s="19" t="s">
        <v>41</v>
      </c>
      <c r="C288" s="20" t="s">
        <v>10</v>
      </c>
      <c r="D288" s="21">
        <v>1.3253999999999999</v>
      </c>
      <c r="E288" s="22"/>
      <c r="F288" s="23">
        <f t="shared" ref="F288:F290" si="30">TRUNC(D288*E288,2)</f>
        <v>0</v>
      </c>
    </row>
    <row r="289" spans="1:6" x14ac:dyDescent="0.25">
      <c r="A289" s="18">
        <v>88316</v>
      </c>
      <c r="B289" s="19" t="s">
        <v>11</v>
      </c>
      <c r="C289" s="20" t="s">
        <v>10</v>
      </c>
      <c r="D289" s="21">
        <v>2.6507000000000001</v>
      </c>
      <c r="E289" s="22"/>
      <c r="F289" s="23">
        <f t="shared" si="30"/>
        <v>0</v>
      </c>
    </row>
    <row r="290" spans="1:6" ht="23.25" thickBot="1" x14ac:dyDescent="0.3">
      <c r="A290" s="18">
        <v>88628</v>
      </c>
      <c r="B290" s="32" t="s">
        <v>50</v>
      </c>
      <c r="C290" s="20" t="s">
        <v>28</v>
      </c>
      <c r="D290" s="31">
        <v>4.2700000000000002E-2</v>
      </c>
      <c r="E290" s="22"/>
      <c r="F290" s="23">
        <f t="shared" si="30"/>
        <v>0</v>
      </c>
    </row>
    <row r="291" spans="1:6" ht="15.75" thickBot="1" x14ac:dyDescent="0.3">
      <c r="A291" s="25"/>
      <c r="B291" s="26"/>
      <c r="C291" s="26"/>
      <c r="D291" s="27"/>
      <c r="E291" s="28" t="s">
        <v>12</v>
      </c>
      <c r="F291" s="29">
        <f>SUM(F286:F290)</f>
        <v>0</v>
      </c>
    </row>
    <row r="292" spans="1:6" ht="15.75" thickBot="1" x14ac:dyDescent="0.3"/>
    <row r="293" spans="1:6" ht="15.75" thickBot="1" x14ac:dyDescent="0.3">
      <c r="A293" s="1"/>
      <c r="B293" s="2" t="s">
        <v>1</v>
      </c>
      <c r="F293" s="30"/>
    </row>
    <row r="294" spans="1:6" ht="15.75" thickBot="1" x14ac:dyDescent="0.3">
      <c r="A294" s="3"/>
      <c r="B294" s="4" t="s">
        <v>2</v>
      </c>
      <c r="E294" s="5" t="s">
        <v>3</v>
      </c>
      <c r="F294" s="6"/>
    </row>
    <row r="295" spans="1:6" ht="15.75" thickBot="1" x14ac:dyDescent="0.3">
      <c r="A295" s="7" t="s">
        <v>104</v>
      </c>
      <c r="B295" s="8" t="s">
        <v>105</v>
      </c>
      <c r="C295" s="9"/>
      <c r="D295" s="10"/>
      <c r="E295" s="11"/>
      <c r="F295" s="12" t="s">
        <v>47</v>
      </c>
    </row>
    <row r="296" spans="1:6" x14ac:dyDescent="0.25">
      <c r="A296" s="13" t="s">
        <v>4</v>
      </c>
      <c r="B296" s="14" t="s">
        <v>5</v>
      </c>
      <c r="C296" s="14" t="s">
        <v>6</v>
      </c>
      <c r="D296" s="15" t="s">
        <v>7</v>
      </c>
      <c r="E296" s="16" t="s">
        <v>8</v>
      </c>
      <c r="F296" s="17" t="s">
        <v>9</v>
      </c>
    </row>
    <row r="297" spans="1:6" x14ac:dyDescent="0.25">
      <c r="A297" s="18" t="s">
        <v>78</v>
      </c>
      <c r="B297" s="19" t="s">
        <v>79</v>
      </c>
      <c r="C297" s="20" t="s">
        <v>22</v>
      </c>
      <c r="D297" s="21">
        <v>0.35339999999999999</v>
      </c>
      <c r="E297" s="22"/>
      <c r="F297" s="23">
        <f>TRUNC(D297*E297,2)</f>
        <v>0</v>
      </c>
    </row>
    <row r="298" spans="1:6" x14ac:dyDescent="0.25">
      <c r="A298" s="18" t="s">
        <v>78</v>
      </c>
      <c r="B298" s="19" t="s">
        <v>79</v>
      </c>
      <c r="C298" s="20" t="s">
        <v>23</v>
      </c>
      <c r="D298" s="21">
        <v>0.74509999999999998</v>
      </c>
      <c r="E298" s="22"/>
      <c r="F298" s="23">
        <f>TRUNC(D298*E298,2)</f>
        <v>0</v>
      </c>
    </row>
    <row r="299" spans="1:6" x14ac:dyDescent="0.25">
      <c r="A299" s="18">
        <v>88309</v>
      </c>
      <c r="B299" s="19" t="s">
        <v>41</v>
      </c>
      <c r="C299" s="20" t="s">
        <v>10</v>
      </c>
      <c r="D299" s="21">
        <v>1.6658999999999999</v>
      </c>
      <c r="E299" s="22"/>
      <c r="F299" s="23">
        <f t="shared" ref="F299:F301" si="31">TRUNC(D299*E299,2)</f>
        <v>0</v>
      </c>
    </row>
    <row r="300" spans="1:6" x14ac:dyDescent="0.25">
      <c r="A300" s="18">
        <v>88316</v>
      </c>
      <c r="B300" s="19" t="s">
        <v>11</v>
      </c>
      <c r="C300" s="20" t="s">
        <v>10</v>
      </c>
      <c r="D300" s="21">
        <v>3.3315999999999999</v>
      </c>
      <c r="E300" s="22"/>
      <c r="F300" s="23">
        <f t="shared" si="31"/>
        <v>0</v>
      </c>
    </row>
    <row r="301" spans="1:6" ht="23.25" thickBot="1" x14ac:dyDescent="0.3">
      <c r="A301" s="18">
        <v>88628</v>
      </c>
      <c r="B301" s="32" t="s">
        <v>50</v>
      </c>
      <c r="C301" s="20" t="s">
        <v>28</v>
      </c>
      <c r="D301" s="31">
        <v>5.04E-2</v>
      </c>
      <c r="E301" s="22"/>
      <c r="F301" s="23">
        <f t="shared" si="31"/>
        <v>0</v>
      </c>
    </row>
    <row r="302" spans="1:6" ht="15.75" thickBot="1" x14ac:dyDescent="0.3">
      <c r="A302" s="25"/>
      <c r="B302" s="26"/>
      <c r="C302" s="26"/>
      <c r="D302" s="27"/>
      <c r="E302" s="28" t="s">
        <v>12</v>
      </c>
      <c r="F302" s="29">
        <f>SUM(F297:F301)</f>
        <v>0</v>
      </c>
    </row>
    <row r="303" spans="1:6" ht="15.75" thickBot="1" x14ac:dyDescent="0.3"/>
    <row r="304" spans="1:6" ht="15.75" thickBot="1" x14ac:dyDescent="0.3">
      <c r="A304" s="1"/>
      <c r="B304" s="2" t="s">
        <v>1</v>
      </c>
      <c r="F304" s="30"/>
    </row>
    <row r="305" spans="1:6" ht="15.75" thickBot="1" x14ac:dyDescent="0.3">
      <c r="A305" s="3"/>
      <c r="B305" s="4" t="s">
        <v>2</v>
      </c>
      <c r="E305" s="5" t="s">
        <v>3</v>
      </c>
      <c r="F305" s="6"/>
    </row>
    <row r="306" spans="1:6" ht="15.75" thickBot="1" x14ac:dyDescent="0.3">
      <c r="A306" s="7" t="s">
        <v>106</v>
      </c>
      <c r="B306" s="8" t="s">
        <v>107</v>
      </c>
      <c r="C306" s="9"/>
      <c r="D306" s="10"/>
      <c r="E306" s="11"/>
      <c r="F306" s="12" t="s">
        <v>47</v>
      </c>
    </row>
    <row r="307" spans="1:6" x14ac:dyDescent="0.25">
      <c r="A307" s="13" t="s">
        <v>4</v>
      </c>
      <c r="B307" s="14" t="s">
        <v>5</v>
      </c>
      <c r="C307" s="14" t="s">
        <v>6</v>
      </c>
      <c r="D307" s="15" t="s">
        <v>7</v>
      </c>
      <c r="E307" s="16" t="s">
        <v>8</v>
      </c>
      <c r="F307" s="17" t="s">
        <v>9</v>
      </c>
    </row>
    <row r="308" spans="1:6" x14ac:dyDescent="0.25">
      <c r="A308" s="18" t="s">
        <v>78</v>
      </c>
      <c r="B308" s="19" t="s">
        <v>79</v>
      </c>
      <c r="C308" s="20" t="s">
        <v>22</v>
      </c>
      <c r="D308" s="21">
        <v>0.35339999999999999</v>
      </c>
      <c r="E308" s="22"/>
      <c r="F308" s="23">
        <f>TRUNC(D308*E308,2)</f>
        <v>0</v>
      </c>
    </row>
    <row r="309" spans="1:6" x14ac:dyDescent="0.25">
      <c r="A309" s="18" t="s">
        <v>78</v>
      </c>
      <c r="B309" s="19" t="s">
        <v>79</v>
      </c>
      <c r="C309" s="20" t="s">
        <v>23</v>
      </c>
      <c r="D309" s="21">
        <v>0.83360000000000001</v>
      </c>
      <c r="E309" s="22"/>
      <c r="F309" s="23">
        <f>TRUNC(D309*E309,2)</f>
        <v>0</v>
      </c>
    </row>
    <row r="310" spans="1:6" x14ac:dyDescent="0.25">
      <c r="A310" s="18">
        <v>88309</v>
      </c>
      <c r="B310" s="19" t="s">
        <v>41</v>
      </c>
      <c r="C310" s="20" t="s">
        <v>10</v>
      </c>
      <c r="D310" s="21">
        <v>1.8637999999999999</v>
      </c>
      <c r="E310" s="22"/>
      <c r="F310" s="23">
        <f t="shared" ref="F310:F312" si="32">TRUNC(D310*E310,2)</f>
        <v>0</v>
      </c>
    </row>
    <row r="311" spans="1:6" x14ac:dyDescent="0.25">
      <c r="A311" s="18">
        <v>88316</v>
      </c>
      <c r="B311" s="19" t="s">
        <v>11</v>
      </c>
      <c r="C311" s="20" t="s">
        <v>10</v>
      </c>
      <c r="D311" s="21">
        <v>3.7273999999999998</v>
      </c>
      <c r="E311" s="22"/>
      <c r="F311" s="23">
        <f t="shared" si="32"/>
        <v>0</v>
      </c>
    </row>
    <row r="312" spans="1:6" ht="23.25" thickBot="1" x14ac:dyDescent="0.3">
      <c r="A312" s="18">
        <v>88628</v>
      </c>
      <c r="B312" s="32" t="s">
        <v>50</v>
      </c>
      <c r="C312" s="20" t="s">
        <v>28</v>
      </c>
      <c r="D312" s="31">
        <v>5.6500000000000002E-2</v>
      </c>
      <c r="E312" s="22"/>
      <c r="F312" s="23">
        <f t="shared" si="32"/>
        <v>0</v>
      </c>
    </row>
    <row r="313" spans="1:6" ht="15.75" thickBot="1" x14ac:dyDescent="0.3">
      <c r="A313" s="25"/>
      <c r="B313" s="26"/>
      <c r="C313" s="26"/>
      <c r="D313" s="27"/>
      <c r="E313" s="28" t="s">
        <v>12</v>
      </c>
      <c r="F313" s="29">
        <f>SUM(F308:F312)</f>
        <v>0</v>
      </c>
    </row>
    <row r="314" spans="1:6" ht="15.75" thickBot="1" x14ac:dyDescent="0.3"/>
    <row r="315" spans="1:6" ht="15.75" thickBot="1" x14ac:dyDescent="0.3">
      <c r="A315" s="1"/>
      <c r="B315" s="2" t="s">
        <v>1</v>
      </c>
      <c r="F315" s="30"/>
    </row>
    <row r="316" spans="1:6" ht="15.75" thickBot="1" x14ac:dyDescent="0.3">
      <c r="A316" s="3"/>
      <c r="B316" s="4" t="s">
        <v>2</v>
      </c>
      <c r="E316" s="5" t="s">
        <v>3</v>
      </c>
      <c r="F316" s="6"/>
    </row>
    <row r="317" spans="1:6" ht="15.75" thickBot="1" x14ac:dyDescent="0.3">
      <c r="A317" s="7" t="s">
        <v>108</v>
      </c>
      <c r="B317" s="8" t="s">
        <v>109</v>
      </c>
      <c r="C317" s="9"/>
      <c r="D317" s="10"/>
      <c r="E317" s="11"/>
      <c r="F317" s="12" t="s">
        <v>47</v>
      </c>
    </row>
    <row r="318" spans="1:6" x14ac:dyDescent="0.25">
      <c r="A318" s="13" t="s">
        <v>4</v>
      </c>
      <c r="B318" s="14" t="s">
        <v>5</v>
      </c>
      <c r="C318" s="14" t="s">
        <v>6</v>
      </c>
      <c r="D318" s="15" t="s">
        <v>7</v>
      </c>
      <c r="E318" s="16" t="s">
        <v>8</v>
      </c>
      <c r="F318" s="17" t="s">
        <v>9</v>
      </c>
    </row>
    <row r="319" spans="1:6" x14ac:dyDescent="0.25">
      <c r="A319" s="18" t="s">
        <v>78</v>
      </c>
      <c r="B319" s="19" t="s">
        <v>79</v>
      </c>
      <c r="C319" s="20" t="s">
        <v>22</v>
      </c>
      <c r="D319" s="21">
        <v>0.436</v>
      </c>
      <c r="E319" s="22"/>
      <c r="F319" s="23">
        <f>TRUNC(D319*E319,2)</f>
        <v>0</v>
      </c>
    </row>
    <row r="320" spans="1:6" x14ac:dyDescent="0.25">
      <c r="A320" s="18" t="s">
        <v>78</v>
      </c>
      <c r="B320" s="19" t="s">
        <v>79</v>
      </c>
      <c r="C320" s="20" t="s">
        <v>23</v>
      </c>
      <c r="D320" s="21">
        <v>0.92210000000000003</v>
      </c>
      <c r="E320" s="22"/>
      <c r="F320" s="23">
        <f>TRUNC(D320*E320,2)</f>
        <v>0</v>
      </c>
    </row>
    <row r="321" spans="1:6" x14ac:dyDescent="0.25">
      <c r="A321" s="18">
        <v>88309</v>
      </c>
      <c r="B321" s="19" t="s">
        <v>41</v>
      </c>
      <c r="C321" s="20" t="s">
        <v>10</v>
      </c>
      <c r="D321" s="21">
        <v>2.0617000000000001</v>
      </c>
      <c r="E321" s="22"/>
      <c r="F321" s="23">
        <f t="shared" ref="F321:F323" si="33">TRUNC(D321*E321,2)</f>
        <v>0</v>
      </c>
    </row>
    <row r="322" spans="1:6" x14ac:dyDescent="0.25">
      <c r="A322" s="18">
        <v>88316</v>
      </c>
      <c r="B322" s="19" t="s">
        <v>11</v>
      </c>
      <c r="C322" s="20" t="s">
        <v>10</v>
      </c>
      <c r="D322" s="21">
        <v>4.1231999999999998</v>
      </c>
      <c r="E322" s="22"/>
      <c r="F322" s="23">
        <f t="shared" si="33"/>
        <v>0</v>
      </c>
    </row>
    <row r="323" spans="1:6" ht="23.25" thickBot="1" x14ac:dyDescent="0.3">
      <c r="A323" s="18">
        <v>88628</v>
      </c>
      <c r="B323" s="32" t="s">
        <v>50</v>
      </c>
      <c r="C323" s="20" t="s">
        <v>28</v>
      </c>
      <c r="D323" s="31">
        <v>6.2600000000000003E-2</v>
      </c>
      <c r="E323" s="22"/>
      <c r="F323" s="23">
        <f t="shared" si="33"/>
        <v>0</v>
      </c>
    </row>
    <row r="324" spans="1:6" ht="15.75" thickBot="1" x14ac:dyDescent="0.3">
      <c r="A324" s="25"/>
      <c r="B324" s="26"/>
      <c r="C324" s="26"/>
      <c r="D324" s="27"/>
      <c r="E324" s="28" t="s">
        <v>12</v>
      </c>
      <c r="F324" s="29">
        <f>SUM(F319:F323)</f>
        <v>0</v>
      </c>
    </row>
    <row r="325" spans="1:6" ht="15.75" thickBot="1" x14ac:dyDescent="0.3"/>
    <row r="326" spans="1:6" ht="15.75" thickBot="1" x14ac:dyDescent="0.3">
      <c r="A326" s="1"/>
      <c r="B326" s="2" t="s">
        <v>1</v>
      </c>
      <c r="F326" s="30"/>
    </row>
    <row r="327" spans="1:6" ht="15.75" thickBot="1" x14ac:dyDescent="0.3">
      <c r="A327" s="3"/>
      <c r="B327" s="4" t="s">
        <v>2</v>
      </c>
      <c r="E327" s="5" t="s">
        <v>3</v>
      </c>
      <c r="F327" s="6"/>
    </row>
    <row r="328" spans="1:6" ht="45.75" thickBot="1" x14ac:dyDescent="0.3">
      <c r="A328" s="7" t="s">
        <v>111</v>
      </c>
      <c r="B328" s="8" t="s">
        <v>112</v>
      </c>
      <c r="C328" s="9"/>
      <c r="D328" s="10"/>
      <c r="E328" s="11"/>
      <c r="F328" s="12" t="s">
        <v>47</v>
      </c>
    </row>
    <row r="329" spans="1:6" x14ac:dyDescent="0.25">
      <c r="A329" s="13" t="s">
        <v>4</v>
      </c>
      <c r="B329" s="14" t="s">
        <v>5</v>
      </c>
      <c r="C329" s="14" t="s">
        <v>6</v>
      </c>
      <c r="D329" s="15" t="s">
        <v>7</v>
      </c>
      <c r="E329" s="16" t="s">
        <v>8</v>
      </c>
      <c r="F329" s="17" t="s">
        <v>9</v>
      </c>
    </row>
    <row r="330" spans="1:6" x14ac:dyDescent="0.25">
      <c r="A330" s="18" t="s">
        <v>60</v>
      </c>
      <c r="B330" s="19" t="s">
        <v>61</v>
      </c>
      <c r="C330" s="20" t="s">
        <v>22</v>
      </c>
      <c r="D330" s="21">
        <v>4.2000000000000003E-2</v>
      </c>
      <c r="E330" s="22"/>
      <c r="F330" s="23">
        <f>TRUNC(D330*E330,2)</f>
        <v>0</v>
      </c>
    </row>
    <row r="331" spans="1:6" x14ac:dyDescent="0.25">
      <c r="A331" s="18" t="s">
        <v>60</v>
      </c>
      <c r="B331" s="19" t="s">
        <v>61</v>
      </c>
      <c r="C331" s="20" t="s">
        <v>23</v>
      </c>
      <c r="D331" s="21">
        <v>8.8999999999999996E-2</v>
      </c>
      <c r="E331" s="22"/>
      <c r="F331" s="23">
        <f>TRUNC(D331*E331,2)</f>
        <v>0</v>
      </c>
    </row>
    <row r="332" spans="1:6" x14ac:dyDescent="0.25">
      <c r="A332" s="18">
        <v>88309</v>
      </c>
      <c r="B332" s="19" t="s">
        <v>41</v>
      </c>
      <c r="C332" s="20" t="s">
        <v>10</v>
      </c>
      <c r="D332" s="21">
        <v>0.2</v>
      </c>
      <c r="E332" s="22"/>
      <c r="F332" s="23">
        <f t="shared" ref="F332:F335" si="34">TRUNC(D332*E332,2)</f>
        <v>0</v>
      </c>
    </row>
    <row r="333" spans="1:6" x14ac:dyDescent="0.25">
      <c r="A333" s="18">
        <v>88316</v>
      </c>
      <c r="B333" s="19" t="s">
        <v>11</v>
      </c>
      <c r="C333" s="20" t="s">
        <v>10</v>
      </c>
      <c r="D333" s="21">
        <v>0.39800000000000002</v>
      </c>
      <c r="E333" s="22"/>
      <c r="F333" s="23">
        <f t="shared" si="34"/>
        <v>0</v>
      </c>
    </row>
    <row r="334" spans="1:6" ht="22.5" x14ac:dyDescent="0.25">
      <c r="A334" s="18">
        <v>7778</v>
      </c>
      <c r="B334" s="34" t="s">
        <v>110</v>
      </c>
      <c r="C334" s="20" t="s">
        <v>113</v>
      </c>
      <c r="D334" s="33">
        <v>1.03</v>
      </c>
      <c r="E334" s="22"/>
      <c r="F334" s="23">
        <f t="shared" ref="F334" si="35">TRUNC(D334*E334,2)</f>
        <v>0</v>
      </c>
    </row>
    <row r="335" spans="1:6" ht="23.25" thickBot="1" x14ac:dyDescent="0.3">
      <c r="A335" s="18">
        <v>88628</v>
      </c>
      <c r="B335" s="32" t="s">
        <v>50</v>
      </c>
      <c r="C335" s="20" t="s">
        <v>28</v>
      </c>
      <c r="D335" s="31">
        <v>5.0000000000000001E-4</v>
      </c>
      <c r="E335" s="22"/>
      <c r="F335" s="23">
        <f t="shared" si="34"/>
        <v>0</v>
      </c>
    </row>
    <row r="336" spans="1:6" ht="15.75" thickBot="1" x14ac:dyDescent="0.3">
      <c r="A336" s="25"/>
      <c r="B336" s="26"/>
      <c r="C336" s="26"/>
      <c r="D336" s="27"/>
      <c r="E336" s="28" t="s">
        <v>12</v>
      </c>
      <c r="F336" s="29">
        <f>SUM(F330:F335)</f>
        <v>0</v>
      </c>
    </row>
    <row r="337" spans="1:6" ht="15.75" thickBot="1" x14ac:dyDescent="0.3">
      <c r="D337" s="38"/>
      <c r="E337" s="37"/>
      <c r="F337" s="37"/>
    </row>
    <row r="338" spans="1:6" ht="15.75" thickBot="1" x14ac:dyDescent="0.3">
      <c r="A338" s="1"/>
      <c r="B338" s="2" t="s">
        <v>1</v>
      </c>
      <c r="F338" s="30">
        <v>95569</v>
      </c>
    </row>
    <row r="339" spans="1:6" ht="15.75" thickBot="1" x14ac:dyDescent="0.3">
      <c r="A339" s="3"/>
      <c r="B339" s="4" t="s">
        <v>2</v>
      </c>
      <c r="E339" s="5" t="s">
        <v>3</v>
      </c>
      <c r="F339" s="6"/>
    </row>
    <row r="340" spans="1:6" ht="45.75" thickBot="1" x14ac:dyDescent="0.3">
      <c r="A340" s="7" t="s">
        <v>121</v>
      </c>
      <c r="B340" s="8" t="s">
        <v>122</v>
      </c>
      <c r="C340" s="9"/>
      <c r="D340" s="10"/>
      <c r="E340" s="11"/>
      <c r="F340" s="12" t="s">
        <v>47</v>
      </c>
    </row>
    <row r="341" spans="1:6" x14ac:dyDescent="0.25">
      <c r="A341" s="13" t="s">
        <v>4</v>
      </c>
      <c r="B341" s="14" t="s">
        <v>5</v>
      </c>
      <c r="C341" s="14" t="s">
        <v>6</v>
      </c>
      <c r="D341" s="15" t="s">
        <v>7</v>
      </c>
      <c r="E341" s="16" t="s">
        <v>8</v>
      </c>
      <c r="F341" s="17" t="s">
        <v>9</v>
      </c>
    </row>
    <row r="342" spans="1:6" x14ac:dyDescent="0.25">
      <c r="A342" s="18" t="s">
        <v>60</v>
      </c>
      <c r="B342" s="19" t="s">
        <v>61</v>
      </c>
      <c r="C342" s="20" t="s">
        <v>22</v>
      </c>
      <c r="D342" s="21">
        <v>6.1199999999999997E-2</v>
      </c>
      <c r="E342" s="22"/>
      <c r="F342" s="23">
        <f>TRUNC(D342*E342,2)</f>
        <v>0</v>
      </c>
    </row>
    <row r="343" spans="1:6" x14ac:dyDescent="0.25">
      <c r="A343" s="18" t="s">
        <v>60</v>
      </c>
      <c r="B343" s="19" t="s">
        <v>61</v>
      </c>
      <c r="C343" s="20" t="s">
        <v>23</v>
      </c>
      <c r="D343" s="21">
        <v>0.1188</v>
      </c>
      <c r="E343" s="22"/>
      <c r="F343" s="23">
        <f>TRUNC(D343*E343,2)</f>
        <v>0</v>
      </c>
    </row>
    <row r="344" spans="1:6" x14ac:dyDescent="0.25">
      <c r="A344" s="18">
        <v>88309</v>
      </c>
      <c r="B344" s="19" t="s">
        <v>41</v>
      </c>
      <c r="C344" s="20" t="s">
        <v>10</v>
      </c>
      <c r="D344" s="21">
        <v>0.27350000000000002</v>
      </c>
      <c r="E344" s="22"/>
      <c r="F344" s="23">
        <f t="shared" ref="F344:F347" si="36">TRUNC(D344*E344,2)</f>
        <v>0</v>
      </c>
    </row>
    <row r="345" spans="1:6" x14ac:dyDescent="0.25">
      <c r="A345" s="18">
        <v>88316</v>
      </c>
      <c r="B345" s="19" t="s">
        <v>11</v>
      </c>
      <c r="C345" s="20" t="s">
        <v>10</v>
      </c>
      <c r="D345" s="21">
        <v>0.54710000000000003</v>
      </c>
      <c r="E345" s="22"/>
      <c r="F345" s="23">
        <f t="shared" si="36"/>
        <v>0</v>
      </c>
    </row>
    <row r="346" spans="1:6" ht="22.5" x14ac:dyDescent="0.25">
      <c r="A346" s="18">
        <v>37452</v>
      </c>
      <c r="B346" s="34" t="s">
        <v>123</v>
      </c>
      <c r="C346" s="20" t="s">
        <v>113</v>
      </c>
      <c r="D346" s="33">
        <v>1.03</v>
      </c>
      <c r="E346" s="22"/>
      <c r="F346" s="23">
        <f t="shared" si="36"/>
        <v>0</v>
      </c>
    </row>
    <row r="347" spans="1:6" ht="23.25" thickBot="1" x14ac:dyDescent="0.3">
      <c r="A347" s="18">
        <v>88628</v>
      </c>
      <c r="B347" s="32" t="s">
        <v>50</v>
      </c>
      <c r="C347" s="20" t="s">
        <v>28</v>
      </c>
      <c r="D347" s="31">
        <v>3.0000000000000001E-3</v>
      </c>
      <c r="E347" s="22"/>
      <c r="F347" s="23">
        <f t="shared" si="36"/>
        <v>0</v>
      </c>
    </row>
    <row r="348" spans="1:6" ht="15.75" thickBot="1" x14ac:dyDescent="0.3">
      <c r="A348" s="25"/>
      <c r="B348" s="26"/>
      <c r="C348" s="26"/>
      <c r="D348" s="27"/>
      <c r="E348" s="28" t="s">
        <v>12</v>
      </c>
      <c r="F348" s="29">
        <f>SUM(F342:F347)</f>
        <v>0</v>
      </c>
    </row>
    <row r="349" spans="1:6" ht="15.75" thickBot="1" x14ac:dyDescent="0.3">
      <c r="D349" s="38"/>
      <c r="E349" s="37"/>
      <c r="F349" s="37"/>
    </row>
    <row r="350" spans="1:6" ht="15.75" thickBot="1" x14ac:dyDescent="0.3">
      <c r="A350" s="1"/>
      <c r="B350" s="2" t="s">
        <v>1</v>
      </c>
      <c r="F350" s="30"/>
    </row>
    <row r="351" spans="1:6" ht="15.75" thickBot="1" x14ac:dyDescent="0.3">
      <c r="A351" s="3"/>
      <c r="B351" s="4" t="s">
        <v>2</v>
      </c>
      <c r="E351" s="5" t="s">
        <v>3</v>
      </c>
      <c r="F351" s="6"/>
    </row>
    <row r="352" spans="1:6" ht="45" customHeight="1" thickBot="1" x14ac:dyDescent="0.3">
      <c r="A352" s="7" t="s">
        <v>114</v>
      </c>
      <c r="B352" s="8" t="s">
        <v>115</v>
      </c>
      <c r="C352" s="9"/>
      <c r="D352" s="10"/>
      <c r="E352" s="11"/>
      <c r="F352" s="12" t="s">
        <v>47</v>
      </c>
    </row>
    <row r="353" spans="1:6" x14ac:dyDescent="0.25">
      <c r="A353" s="13" t="s">
        <v>4</v>
      </c>
      <c r="B353" s="14" t="s">
        <v>5</v>
      </c>
      <c r="C353" s="14" t="s">
        <v>6</v>
      </c>
      <c r="D353" s="15" t="s">
        <v>7</v>
      </c>
      <c r="E353" s="16" t="s">
        <v>8</v>
      </c>
      <c r="F353" s="17" t="s">
        <v>9</v>
      </c>
    </row>
    <row r="354" spans="1:6" x14ac:dyDescent="0.25">
      <c r="A354" s="18" t="s">
        <v>60</v>
      </c>
      <c r="B354" s="19" t="s">
        <v>61</v>
      </c>
      <c r="C354" s="20" t="s">
        <v>22</v>
      </c>
      <c r="D354" s="21">
        <v>4.9967400000000002E-2</v>
      </c>
      <c r="E354" s="22"/>
      <c r="F354" s="23">
        <f>TRUNC(D354*E354,2)</f>
        <v>0</v>
      </c>
    </row>
    <row r="355" spans="1:6" x14ac:dyDescent="0.25">
      <c r="A355" s="18" t="s">
        <v>60</v>
      </c>
      <c r="B355" s="19" t="s">
        <v>61</v>
      </c>
      <c r="C355" s="20" t="s">
        <v>23</v>
      </c>
      <c r="D355" s="21">
        <v>0.1065063</v>
      </c>
      <c r="E355" s="22"/>
      <c r="F355" s="23">
        <f>TRUNC(D355*E355,2)</f>
        <v>0</v>
      </c>
    </row>
    <row r="356" spans="1:6" x14ac:dyDescent="0.25">
      <c r="A356" s="18">
        <v>88309</v>
      </c>
      <c r="B356" s="19" t="s">
        <v>41</v>
      </c>
      <c r="C356" s="20" t="s">
        <v>10</v>
      </c>
      <c r="D356" s="21">
        <v>0.24373999999999998</v>
      </c>
      <c r="E356" s="22"/>
      <c r="F356" s="23">
        <f t="shared" ref="F356:F359" si="37">TRUNC(D356*E356,2)</f>
        <v>0</v>
      </c>
    </row>
    <row r="357" spans="1:6" x14ac:dyDescent="0.25">
      <c r="A357" s="18">
        <v>88316</v>
      </c>
      <c r="B357" s="19" t="s">
        <v>11</v>
      </c>
      <c r="C357" s="20" t="s">
        <v>10</v>
      </c>
      <c r="D357" s="21">
        <v>0.47760000000000002</v>
      </c>
      <c r="E357" s="22"/>
      <c r="F357" s="23">
        <f t="shared" si="37"/>
        <v>0</v>
      </c>
    </row>
    <row r="358" spans="1:6" ht="22.5" x14ac:dyDescent="0.25">
      <c r="A358" s="18">
        <v>7778</v>
      </c>
      <c r="B358" s="34" t="s">
        <v>110</v>
      </c>
      <c r="C358" s="20" t="s">
        <v>113</v>
      </c>
      <c r="D358" s="33">
        <v>1.03</v>
      </c>
      <c r="E358" s="22"/>
      <c r="F358" s="23">
        <f t="shared" si="37"/>
        <v>0</v>
      </c>
    </row>
    <row r="359" spans="1:6" ht="23.25" thickBot="1" x14ac:dyDescent="0.3">
      <c r="A359" s="18">
        <v>88628</v>
      </c>
      <c r="B359" s="32" t="s">
        <v>50</v>
      </c>
      <c r="C359" s="20" t="s">
        <v>28</v>
      </c>
      <c r="D359" s="31">
        <v>5.0000000000000001E-4</v>
      </c>
      <c r="E359" s="22"/>
      <c r="F359" s="23">
        <f t="shared" si="37"/>
        <v>0</v>
      </c>
    </row>
    <row r="360" spans="1:6" ht="15.75" thickBot="1" x14ac:dyDescent="0.3">
      <c r="A360" s="25"/>
      <c r="B360" s="26"/>
      <c r="C360" s="26"/>
      <c r="D360" s="27"/>
      <c r="E360" s="28" t="s">
        <v>12</v>
      </c>
      <c r="F360" s="29">
        <f>SUM(F354:F359)</f>
        <v>0</v>
      </c>
    </row>
    <row r="361" spans="1:6" ht="15.75" thickBot="1" x14ac:dyDescent="0.3">
      <c r="D361" s="38"/>
      <c r="E361" s="37"/>
      <c r="F361" s="37"/>
    </row>
    <row r="362" spans="1:6" ht="15.75" thickBot="1" x14ac:dyDescent="0.3">
      <c r="A362" s="1"/>
      <c r="B362" s="2" t="s">
        <v>1</v>
      </c>
      <c r="F362" s="30">
        <v>95572</v>
      </c>
    </row>
    <row r="363" spans="1:6" ht="15.75" thickBot="1" x14ac:dyDescent="0.3">
      <c r="A363" s="3"/>
      <c r="B363" s="4" t="s">
        <v>2</v>
      </c>
      <c r="E363" s="5" t="s">
        <v>3</v>
      </c>
      <c r="F363" s="6"/>
    </row>
    <row r="364" spans="1:6" ht="45.75" thickBot="1" x14ac:dyDescent="0.3">
      <c r="A364" s="7" t="s">
        <v>124</v>
      </c>
      <c r="B364" s="8" t="s">
        <v>125</v>
      </c>
      <c r="C364" s="9"/>
      <c r="D364" s="10"/>
      <c r="E364" s="11"/>
      <c r="F364" s="12" t="s">
        <v>47</v>
      </c>
    </row>
    <row r="365" spans="1:6" x14ac:dyDescent="0.25">
      <c r="A365" s="13" t="s">
        <v>4</v>
      </c>
      <c r="B365" s="14" t="s">
        <v>5</v>
      </c>
      <c r="C365" s="14" t="s">
        <v>6</v>
      </c>
      <c r="D365" s="15" t="s">
        <v>7</v>
      </c>
      <c r="E365" s="16" t="s">
        <v>8</v>
      </c>
      <c r="F365" s="17" t="s">
        <v>9</v>
      </c>
    </row>
    <row r="366" spans="1:6" x14ac:dyDescent="0.25">
      <c r="A366" s="18" t="s">
        <v>60</v>
      </c>
      <c r="B366" s="19" t="s">
        <v>61</v>
      </c>
      <c r="C366" s="20" t="s">
        <v>22</v>
      </c>
      <c r="D366" s="21">
        <v>6.7799999999999999E-2</v>
      </c>
      <c r="E366" s="22"/>
      <c r="F366" s="23">
        <f>TRUNC(D366*E366,2)</f>
        <v>0</v>
      </c>
    </row>
    <row r="367" spans="1:6" x14ac:dyDescent="0.25">
      <c r="A367" s="18" t="s">
        <v>60</v>
      </c>
      <c r="B367" s="19" t="s">
        <v>61</v>
      </c>
      <c r="C367" s="20" t="s">
        <v>23</v>
      </c>
      <c r="D367" s="21">
        <v>0.13170000000000001</v>
      </c>
      <c r="E367" s="22"/>
      <c r="F367" s="23">
        <f>TRUNC(D367*E367,2)</f>
        <v>0</v>
      </c>
    </row>
    <row r="368" spans="1:6" x14ac:dyDescent="0.25">
      <c r="A368" s="18">
        <v>88309</v>
      </c>
      <c r="B368" s="19" t="s">
        <v>41</v>
      </c>
      <c r="C368" s="20" t="s">
        <v>10</v>
      </c>
      <c r="D368" s="21">
        <v>0.30309999999999998</v>
      </c>
      <c r="E368" s="22"/>
      <c r="F368" s="23">
        <f t="shared" ref="F368:F371" si="38">TRUNC(D368*E368,2)</f>
        <v>0</v>
      </c>
    </row>
    <row r="369" spans="1:6" x14ac:dyDescent="0.25">
      <c r="A369" s="18">
        <v>88316</v>
      </c>
      <c r="B369" s="19" t="s">
        <v>11</v>
      </c>
      <c r="C369" s="20" t="s">
        <v>10</v>
      </c>
      <c r="D369" s="21">
        <v>0.60629999999999995</v>
      </c>
      <c r="E369" s="22"/>
      <c r="F369" s="23">
        <f t="shared" si="38"/>
        <v>0</v>
      </c>
    </row>
    <row r="370" spans="1:6" ht="22.5" x14ac:dyDescent="0.25">
      <c r="A370" s="18">
        <v>37452</v>
      </c>
      <c r="B370" s="34" t="s">
        <v>123</v>
      </c>
      <c r="C370" s="20" t="s">
        <v>113</v>
      </c>
      <c r="D370" s="33">
        <v>1.03</v>
      </c>
      <c r="E370" s="22"/>
      <c r="F370" s="23">
        <f t="shared" si="38"/>
        <v>0</v>
      </c>
    </row>
    <row r="371" spans="1:6" ht="23.25" thickBot="1" x14ac:dyDescent="0.3">
      <c r="A371" s="18">
        <v>88628</v>
      </c>
      <c r="B371" s="32" t="s">
        <v>50</v>
      </c>
      <c r="C371" s="20" t="s">
        <v>28</v>
      </c>
      <c r="D371" s="31">
        <v>3.0000000000000001E-3</v>
      </c>
      <c r="E371" s="22"/>
      <c r="F371" s="23">
        <f t="shared" si="38"/>
        <v>0</v>
      </c>
    </row>
    <row r="372" spans="1:6" ht="15.75" thickBot="1" x14ac:dyDescent="0.3">
      <c r="A372" s="25"/>
      <c r="B372" s="26"/>
      <c r="C372" s="26"/>
      <c r="D372" s="27"/>
      <c r="E372" s="28" t="s">
        <v>12</v>
      </c>
      <c r="F372" s="29">
        <f>SUM(F366:F371)</f>
        <v>0</v>
      </c>
    </row>
    <row r="373" spans="1:6" ht="15.75" thickBot="1" x14ac:dyDescent="0.3">
      <c r="D373" s="38"/>
      <c r="E373" s="37"/>
      <c r="F373" s="37"/>
    </row>
    <row r="374" spans="1:6" ht="15.75" thickBot="1" x14ac:dyDescent="0.3">
      <c r="A374" s="1"/>
      <c r="B374" s="2" t="s">
        <v>1</v>
      </c>
      <c r="F374" s="30">
        <v>92211</v>
      </c>
    </row>
    <row r="375" spans="1:6" ht="15.75" thickBot="1" x14ac:dyDescent="0.3">
      <c r="A375" s="3"/>
      <c r="B375" s="4" t="s">
        <v>2</v>
      </c>
      <c r="E375" s="5" t="s">
        <v>3</v>
      </c>
      <c r="F375" s="6"/>
    </row>
    <row r="376" spans="1:6" ht="45.75" thickBot="1" x14ac:dyDescent="0.3">
      <c r="A376" s="7" t="s">
        <v>127</v>
      </c>
      <c r="B376" s="8" t="s">
        <v>126</v>
      </c>
      <c r="C376" s="9"/>
      <c r="D376" s="10"/>
      <c r="E376" s="11"/>
      <c r="F376" s="12" t="s">
        <v>47</v>
      </c>
    </row>
    <row r="377" spans="1:6" x14ac:dyDescent="0.25">
      <c r="A377" s="13" t="s">
        <v>4</v>
      </c>
      <c r="B377" s="14" t="s">
        <v>5</v>
      </c>
      <c r="C377" s="14" t="s">
        <v>6</v>
      </c>
      <c r="D377" s="15" t="s">
        <v>7</v>
      </c>
      <c r="E377" s="16" t="s">
        <v>8</v>
      </c>
      <c r="F377" s="17" t="s">
        <v>9</v>
      </c>
    </row>
    <row r="378" spans="1:6" x14ac:dyDescent="0.25">
      <c r="A378" s="18" t="s">
        <v>60</v>
      </c>
      <c r="B378" s="19" t="s">
        <v>61</v>
      </c>
      <c r="C378" s="20" t="s">
        <v>22</v>
      </c>
      <c r="D378" s="21">
        <v>6.1199999999999997E-2</v>
      </c>
      <c r="E378" s="22"/>
      <c r="F378" s="23">
        <f>TRUNC(D378*E378,2)</f>
        <v>0</v>
      </c>
    </row>
    <row r="379" spans="1:6" x14ac:dyDescent="0.25">
      <c r="A379" s="18" t="s">
        <v>60</v>
      </c>
      <c r="B379" s="19" t="s">
        <v>61</v>
      </c>
      <c r="C379" s="20" t="s">
        <v>23</v>
      </c>
      <c r="D379" s="21">
        <v>0.1188</v>
      </c>
      <c r="E379" s="22"/>
      <c r="F379" s="23">
        <f>TRUNC(D379*E379,2)</f>
        <v>0</v>
      </c>
    </row>
    <row r="380" spans="1:6" x14ac:dyDescent="0.25">
      <c r="A380" s="18">
        <v>88309</v>
      </c>
      <c r="B380" s="19" t="s">
        <v>41</v>
      </c>
      <c r="C380" s="20" t="s">
        <v>10</v>
      </c>
      <c r="D380" s="21">
        <v>0.27350000000000002</v>
      </c>
      <c r="E380" s="22"/>
      <c r="F380" s="23">
        <f t="shared" ref="F380:F383" si="39">TRUNC(D380*E380,2)</f>
        <v>0</v>
      </c>
    </row>
    <row r="381" spans="1:6" x14ac:dyDescent="0.25">
      <c r="A381" s="18">
        <v>88316</v>
      </c>
      <c r="B381" s="19" t="s">
        <v>11</v>
      </c>
      <c r="C381" s="20" t="s">
        <v>10</v>
      </c>
      <c r="D381" s="21">
        <v>0.54710000000000003</v>
      </c>
      <c r="E381" s="22"/>
      <c r="F381" s="23">
        <f t="shared" si="39"/>
        <v>0</v>
      </c>
    </row>
    <row r="382" spans="1:6" x14ac:dyDescent="0.25">
      <c r="A382" s="18" t="s">
        <v>128</v>
      </c>
      <c r="B382" s="34" t="s">
        <v>129</v>
      </c>
      <c r="C382" s="20" t="s">
        <v>113</v>
      </c>
      <c r="D382" s="33">
        <v>1.03</v>
      </c>
      <c r="E382" s="22"/>
      <c r="F382" s="23">
        <f t="shared" si="39"/>
        <v>0</v>
      </c>
    </row>
    <row r="383" spans="1:6" ht="23.25" thickBot="1" x14ac:dyDescent="0.3">
      <c r="A383" s="18">
        <v>88628</v>
      </c>
      <c r="B383" s="32" t="s">
        <v>50</v>
      </c>
      <c r="C383" s="20" t="s">
        <v>28</v>
      </c>
      <c r="D383" s="31">
        <v>3.0000000000000001E-3</v>
      </c>
      <c r="E383" s="22"/>
      <c r="F383" s="23">
        <f t="shared" si="39"/>
        <v>0</v>
      </c>
    </row>
    <row r="384" spans="1:6" ht="15.75" thickBot="1" x14ac:dyDescent="0.3">
      <c r="A384" s="25"/>
      <c r="B384" s="26"/>
      <c r="C384" s="26"/>
      <c r="D384" s="27"/>
      <c r="E384" s="28" t="s">
        <v>12</v>
      </c>
      <c r="F384" s="29">
        <f>SUM(F378:F383)</f>
        <v>0</v>
      </c>
    </row>
    <row r="385" spans="1:6" ht="15.75" thickBot="1" x14ac:dyDescent="0.3">
      <c r="D385" s="38"/>
      <c r="E385" s="37"/>
      <c r="F385" s="37"/>
    </row>
    <row r="386" spans="1:6" ht="15.75" thickBot="1" x14ac:dyDescent="0.3">
      <c r="A386" s="1"/>
      <c r="B386" s="2" t="s">
        <v>1</v>
      </c>
      <c r="F386" s="30">
        <v>92212</v>
      </c>
    </row>
    <row r="387" spans="1:6" ht="15.75" thickBot="1" x14ac:dyDescent="0.3">
      <c r="A387" s="3"/>
      <c r="B387" s="4" t="s">
        <v>2</v>
      </c>
      <c r="E387" s="5" t="s">
        <v>3</v>
      </c>
      <c r="F387" s="6"/>
    </row>
    <row r="388" spans="1:6" ht="45.75" thickBot="1" x14ac:dyDescent="0.3">
      <c r="A388" s="7" t="s">
        <v>130</v>
      </c>
      <c r="B388" s="8" t="s">
        <v>131</v>
      </c>
      <c r="C388" s="9"/>
      <c r="D388" s="10"/>
      <c r="E388" s="11"/>
      <c r="F388" s="12" t="s">
        <v>47</v>
      </c>
    </row>
    <row r="389" spans="1:6" x14ac:dyDescent="0.25">
      <c r="A389" s="13" t="s">
        <v>4</v>
      </c>
      <c r="B389" s="14" t="s">
        <v>5</v>
      </c>
      <c r="C389" s="14" t="s">
        <v>6</v>
      </c>
      <c r="D389" s="15" t="s">
        <v>7</v>
      </c>
      <c r="E389" s="16" t="s">
        <v>8</v>
      </c>
      <c r="F389" s="17" t="s">
        <v>9</v>
      </c>
    </row>
    <row r="390" spans="1:6" x14ac:dyDescent="0.25">
      <c r="A390" s="18" t="s">
        <v>60</v>
      </c>
      <c r="B390" s="19" t="s">
        <v>61</v>
      </c>
      <c r="C390" s="20" t="s">
        <v>22</v>
      </c>
      <c r="D390" s="21">
        <v>7.4300000000000005E-2</v>
      </c>
      <c r="E390" s="22"/>
      <c r="F390" s="23">
        <f>TRUNC(D390*E390,2)</f>
        <v>0</v>
      </c>
    </row>
    <row r="391" spans="1:6" x14ac:dyDescent="0.25">
      <c r="A391" s="18" t="s">
        <v>60</v>
      </c>
      <c r="B391" s="19" t="s">
        <v>61</v>
      </c>
      <c r="C391" s="20" t="s">
        <v>23</v>
      </c>
      <c r="D391" s="21">
        <v>0.14419999999999999</v>
      </c>
      <c r="E391" s="22"/>
      <c r="F391" s="23">
        <f>TRUNC(D391*E391,2)</f>
        <v>0</v>
      </c>
    </row>
    <row r="392" spans="1:6" x14ac:dyDescent="0.25">
      <c r="A392" s="18">
        <v>88309</v>
      </c>
      <c r="B392" s="19" t="s">
        <v>41</v>
      </c>
      <c r="C392" s="20" t="s">
        <v>10</v>
      </c>
      <c r="D392" s="21">
        <v>0.33200000000000002</v>
      </c>
      <c r="E392" s="22"/>
      <c r="F392" s="23">
        <f t="shared" ref="F392:F395" si="40">TRUNC(D392*E392,2)</f>
        <v>0</v>
      </c>
    </row>
    <row r="393" spans="1:6" x14ac:dyDescent="0.25">
      <c r="A393" s="18">
        <v>88316</v>
      </c>
      <c r="B393" s="19" t="s">
        <v>11</v>
      </c>
      <c r="C393" s="20" t="s">
        <v>10</v>
      </c>
      <c r="D393" s="21">
        <v>0.66400000000000003</v>
      </c>
      <c r="E393" s="22"/>
      <c r="F393" s="23">
        <f t="shared" si="40"/>
        <v>0</v>
      </c>
    </row>
    <row r="394" spans="1:6" x14ac:dyDescent="0.25">
      <c r="A394" s="18" t="s">
        <v>132</v>
      </c>
      <c r="B394" s="34" t="s">
        <v>133</v>
      </c>
      <c r="C394" s="20" t="s">
        <v>113</v>
      </c>
      <c r="D394" s="33">
        <v>1.03</v>
      </c>
      <c r="E394" s="22"/>
      <c r="F394" s="23">
        <f t="shared" si="40"/>
        <v>0</v>
      </c>
    </row>
    <row r="395" spans="1:6" ht="23.25" thickBot="1" x14ac:dyDescent="0.3">
      <c r="A395" s="18">
        <v>88628</v>
      </c>
      <c r="B395" s="32" t="s">
        <v>50</v>
      </c>
      <c r="C395" s="20" t="s">
        <v>28</v>
      </c>
      <c r="D395" s="31">
        <v>4.7000000000000002E-3</v>
      </c>
      <c r="E395" s="22"/>
      <c r="F395" s="23">
        <f t="shared" si="40"/>
        <v>0</v>
      </c>
    </row>
    <row r="396" spans="1:6" ht="15.75" thickBot="1" x14ac:dyDescent="0.3">
      <c r="A396" s="25"/>
      <c r="B396" s="26"/>
      <c r="C396" s="26"/>
      <c r="D396" s="27"/>
      <c r="E396" s="28" t="s">
        <v>12</v>
      </c>
      <c r="F396" s="29">
        <f>SUM(F390:F395)</f>
        <v>0</v>
      </c>
    </row>
    <row r="397" spans="1:6" ht="15.75" thickBot="1" x14ac:dyDescent="0.3">
      <c r="D397" s="38"/>
      <c r="E397" s="37"/>
      <c r="F397" s="37"/>
    </row>
    <row r="398" spans="1:6" ht="15.75" thickBot="1" x14ac:dyDescent="0.3">
      <c r="A398" s="1"/>
      <c r="B398" s="2" t="s">
        <v>1</v>
      </c>
      <c r="F398" s="30">
        <v>92214</v>
      </c>
    </row>
    <row r="399" spans="1:6" ht="15.75" thickBot="1" x14ac:dyDescent="0.3">
      <c r="A399" s="3"/>
      <c r="B399" s="4" t="s">
        <v>2</v>
      </c>
      <c r="E399" s="5" t="s">
        <v>3</v>
      </c>
      <c r="F399" s="6"/>
    </row>
    <row r="400" spans="1:6" ht="45.75" thickBot="1" x14ac:dyDescent="0.3">
      <c r="A400" s="7" t="s">
        <v>134</v>
      </c>
      <c r="B400" s="8" t="s">
        <v>135</v>
      </c>
      <c r="C400" s="9"/>
      <c r="D400" s="10"/>
      <c r="E400" s="11"/>
      <c r="F400" s="12" t="s">
        <v>47</v>
      </c>
    </row>
    <row r="401" spans="1:6" x14ac:dyDescent="0.25">
      <c r="A401" s="13" t="s">
        <v>4</v>
      </c>
      <c r="B401" s="14" t="s">
        <v>5</v>
      </c>
      <c r="C401" s="14" t="s">
        <v>6</v>
      </c>
      <c r="D401" s="15" t="s">
        <v>7</v>
      </c>
      <c r="E401" s="16" t="s">
        <v>8</v>
      </c>
      <c r="F401" s="17" t="s">
        <v>9</v>
      </c>
    </row>
    <row r="402" spans="1:6" x14ac:dyDescent="0.25">
      <c r="A402" s="18" t="s">
        <v>60</v>
      </c>
      <c r="B402" s="19" t="s">
        <v>61</v>
      </c>
      <c r="C402" s="20" t="s">
        <v>22</v>
      </c>
      <c r="D402" s="21">
        <v>0.10050000000000001</v>
      </c>
      <c r="E402" s="22"/>
      <c r="F402" s="23">
        <f>TRUNC(D402*E402,2)</f>
        <v>0</v>
      </c>
    </row>
    <row r="403" spans="1:6" x14ac:dyDescent="0.25">
      <c r="A403" s="18" t="s">
        <v>60</v>
      </c>
      <c r="B403" s="19" t="s">
        <v>61</v>
      </c>
      <c r="C403" s="20" t="s">
        <v>23</v>
      </c>
      <c r="D403" s="21">
        <v>0.19500000000000001</v>
      </c>
      <c r="E403" s="22"/>
      <c r="F403" s="23">
        <f>TRUNC(D403*E403,2)</f>
        <v>0</v>
      </c>
    </row>
    <row r="404" spans="1:6" x14ac:dyDescent="0.25">
      <c r="A404" s="18">
        <v>88309</v>
      </c>
      <c r="B404" s="19" t="s">
        <v>41</v>
      </c>
      <c r="C404" s="20" t="s">
        <v>10</v>
      </c>
      <c r="D404" s="21">
        <v>0.44890000000000002</v>
      </c>
      <c r="E404" s="22"/>
      <c r="F404" s="23">
        <f t="shared" ref="F404:F407" si="41">TRUNC(D404*E404,2)</f>
        <v>0</v>
      </c>
    </row>
    <row r="405" spans="1:6" x14ac:dyDescent="0.25">
      <c r="A405" s="18">
        <v>88316</v>
      </c>
      <c r="B405" s="19" t="s">
        <v>11</v>
      </c>
      <c r="C405" s="20" t="s">
        <v>10</v>
      </c>
      <c r="D405" s="21">
        <v>0.89790000000000003</v>
      </c>
      <c r="E405" s="22"/>
      <c r="F405" s="23">
        <f t="shared" si="41"/>
        <v>0</v>
      </c>
    </row>
    <row r="406" spans="1:6" x14ac:dyDescent="0.25">
      <c r="A406" s="18" t="s">
        <v>138</v>
      </c>
      <c r="B406" s="34" t="s">
        <v>139</v>
      </c>
      <c r="C406" s="20" t="s">
        <v>113</v>
      </c>
      <c r="D406" s="33">
        <v>1.03</v>
      </c>
      <c r="E406" s="22"/>
      <c r="F406" s="23">
        <f t="shared" si="41"/>
        <v>0</v>
      </c>
    </row>
    <row r="407" spans="1:6" ht="23.25" thickBot="1" x14ac:dyDescent="0.3">
      <c r="A407" s="18">
        <v>88628</v>
      </c>
      <c r="B407" s="32" t="s">
        <v>50</v>
      </c>
      <c r="C407" s="20" t="s">
        <v>28</v>
      </c>
      <c r="D407" s="31">
        <v>9.2999999999999992E-3</v>
      </c>
      <c r="E407" s="22"/>
      <c r="F407" s="23">
        <f t="shared" si="41"/>
        <v>0</v>
      </c>
    </row>
    <row r="408" spans="1:6" ht="15.75" thickBot="1" x14ac:dyDescent="0.3">
      <c r="A408" s="25"/>
      <c r="B408" s="26"/>
      <c r="C408" s="26"/>
      <c r="D408" s="27"/>
      <c r="E408" s="28" t="s">
        <v>12</v>
      </c>
      <c r="F408" s="29">
        <f>SUM(F402:F407)</f>
        <v>0</v>
      </c>
    </row>
    <row r="409" spans="1:6" ht="15.75" thickBot="1" x14ac:dyDescent="0.3">
      <c r="D409" s="38"/>
      <c r="E409" s="37"/>
      <c r="F409" s="37"/>
    </row>
    <row r="410" spans="1:6" ht="15.75" thickBot="1" x14ac:dyDescent="0.3">
      <c r="A410" s="1"/>
      <c r="B410" s="2" t="s">
        <v>1</v>
      </c>
      <c r="F410" s="30">
        <v>92216</v>
      </c>
    </row>
    <row r="411" spans="1:6" ht="15.75" thickBot="1" x14ac:dyDescent="0.3">
      <c r="A411" s="3"/>
      <c r="B411" s="4" t="s">
        <v>2</v>
      </c>
      <c r="E411" s="5" t="s">
        <v>3</v>
      </c>
      <c r="F411" s="6"/>
    </row>
    <row r="412" spans="1:6" ht="45.75" thickBot="1" x14ac:dyDescent="0.3">
      <c r="A412" s="7" t="s">
        <v>136</v>
      </c>
      <c r="B412" s="8" t="s">
        <v>137</v>
      </c>
      <c r="C412" s="9"/>
      <c r="D412" s="10"/>
      <c r="E412" s="11"/>
      <c r="F412" s="12" t="s">
        <v>47</v>
      </c>
    </row>
    <row r="413" spans="1:6" x14ac:dyDescent="0.25">
      <c r="A413" s="13" t="s">
        <v>4</v>
      </c>
      <c r="B413" s="14" t="s">
        <v>5</v>
      </c>
      <c r="C413" s="14" t="s">
        <v>6</v>
      </c>
      <c r="D413" s="15" t="s">
        <v>7</v>
      </c>
      <c r="E413" s="16" t="s">
        <v>8</v>
      </c>
      <c r="F413" s="17" t="s">
        <v>9</v>
      </c>
    </row>
    <row r="414" spans="1:6" x14ac:dyDescent="0.25">
      <c r="A414" s="18" t="s">
        <v>60</v>
      </c>
      <c r="B414" s="19" t="s">
        <v>61</v>
      </c>
      <c r="C414" s="20" t="s">
        <v>22</v>
      </c>
      <c r="D414" s="21">
        <v>0.12659999999999999</v>
      </c>
      <c r="E414" s="22"/>
      <c r="F414" s="23">
        <f>TRUNC(D414*E414,2)</f>
        <v>0</v>
      </c>
    </row>
    <row r="415" spans="1:6" x14ac:dyDescent="0.25">
      <c r="A415" s="18" t="s">
        <v>60</v>
      </c>
      <c r="B415" s="19" t="s">
        <v>61</v>
      </c>
      <c r="C415" s="20" t="s">
        <v>23</v>
      </c>
      <c r="D415" s="21">
        <v>0.24579999999999999</v>
      </c>
      <c r="E415" s="22"/>
      <c r="F415" s="23">
        <f>TRUNC(D415*E415,2)</f>
        <v>0</v>
      </c>
    </row>
    <row r="416" spans="1:6" x14ac:dyDescent="0.25">
      <c r="A416" s="18">
        <v>88309</v>
      </c>
      <c r="B416" s="19" t="s">
        <v>41</v>
      </c>
      <c r="C416" s="20" t="s">
        <v>10</v>
      </c>
      <c r="D416" s="21">
        <v>0.56589999999999996</v>
      </c>
      <c r="E416" s="22"/>
      <c r="F416" s="23">
        <f t="shared" ref="F416:F419" si="42">TRUNC(D416*E416,2)</f>
        <v>0</v>
      </c>
    </row>
    <row r="417" spans="1:6" x14ac:dyDescent="0.25">
      <c r="A417" s="18">
        <v>88316</v>
      </c>
      <c r="B417" s="19" t="s">
        <v>11</v>
      </c>
      <c r="C417" s="20" t="s">
        <v>10</v>
      </c>
      <c r="D417" s="21">
        <v>1.1316999999999999</v>
      </c>
      <c r="E417" s="22"/>
      <c r="F417" s="23">
        <f t="shared" si="42"/>
        <v>0</v>
      </c>
    </row>
    <row r="418" spans="1:6" x14ac:dyDescent="0.25">
      <c r="A418" s="18" t="s">
        <v>140</v>
      </c>
      <c r="B418" s="34" t="s">
        <v>141</v>
      </c>
      <c r="C418" s="20" t="s">
        <v>113</v>
      </c>
      <c r="D418" s="33">
        <v>1.03</v>
      </c>
      <c r="E418" s="22"/>
      <c r="F418" s="23">
        <f t="shared" si="42"/>
        <v>0</v>
      </c>
    </row>
    <row r="419" spans="1:6" ht="23.25" thickBot="1" x14ac:dyDescent="0.3">
      <c r="A419" s="18">
        <v>88628</v>
      </c>
      <c r="B419" s="32" t="s">
        <v>50</v>
      </c>
      <c r="C419" s="20" t="s">
        <v>28</v>
      </c>
      <c r="D419" s="31">
        <v>1.54E-2</v>
      </c>
      <c r="E419" s="22"/>
      <c r="F419" s="23">
        <f t="shared" si="42"/>
        <v>0</v>
      </c>
    </row>
    <row r="420" spans="1:6" ht="15.75" thickBot="1" x14ac:dyDescent="0.3">
      <c r="A420" s="25"/>
      <c r="B420" s="26"/>
      <c r="C420" s="26"/>
      <c r="D420" s="27"/>
      <c r="E420" s="28" t="s">
        <v>12</v>
      </c>
      <c r="F420" s="29">
        <f>SUM(F414:F419)</f>
        <v>0</v>
      </c>
    </row>
    <row r="421" spans="1:6" ht="15.75" thickBot="1" x14ac:dyDescent="0.3">
      <c r="D421" s="38"/>
      <c r="E421" s="37"/>
      <c r="F421" s="37"/>
    </row>
    <row r="422" spans="1:6" ht="15.75" thickBot="1" x14ac:dyDescent="0.3">
      <c r="A422" s="1"/>
      <c r="B422" s="2" t="s">
        <v>1</v>
      </c>
      <c r="F422" s="30">
        <v>92816</v>
      </c>
    </row>
    <row r="423" spans="1:6" ht="15.75" thickBot="1" x14ac:dyDescent="0.3">
      <c r="A423" s="3"/>
      <c r="B423" s="4" t="s">
        <v>2</v>
      </c>
      <c r="E423" s="5" t="s">
        <v>3</v>
      </c>
      <c r="F423" s="6"/>
    </row>
    <row r="424" spans="1:6" ht="45.75" thickBot="1" x14ac:dyDescent="0.3">
      <c r="A424" s="7" t="s">
        <v>142</v>
      </c>
      <c r="B424" s="8" t="s">
        <v>143</v>
      </c>
      <c r="C424" s="9"/>
      <c r="D424" s="10"/>
      <c r="E424" s="11"/>
      <c r="F424" s="12" t="s">
        <v>47</v>
      </c>
    </row>
    <row r="425" spans="1:6" x14ac:dyDescent="0.25">
      <c r="A425" s="13" t="s">
        <v>4</v>
      </c>
      <c r="B425" s="14" t="s">
        <v>5</v>
      </c>
      <c r="C425" s="14" t="s">
        <v>6</v>
      </c>
      <c r="D425" s="15" t="s">
        <v>7</v>
      </c>
      <c r="E425" s="16" t="s">
        <v>8</v>
      </c>
      <c r="F425" s="17" t="s">
        <v>9</v>
      </c>
    </row>
    <row r="426" spans="1:6" x14ac:dyDescent="0.25">
      <c r="A426" s="18" t="s">
        <v>78</v>
      </c>
      <c r="B426" s="19" t="s">
        <v>79</v>
      </c>
      <c r="C426" s="20" t="s">
        <v>22</v>
      </c>
      <c r="D426" s="21">
        <v>0.15279999999999999</v>
      </c>
      <c r="E426" s="22"/>
      <c r="F426" s="23">
        <f>TRUNC(D426*E426,2)</f>
        <v>0</v>
      </c>
    </row>
    <row r="427" spans="1:6" x14ac:dyDescent="0.25">
      <c r="A427" s="18" t="s">
        <v>78</v>
      </c>
      <c r="B427" s="19" t="s">
        <v>79</v>
      </c>
      <c r="C427" s="20" t="s">
        <v>23</v>
      </c>
      <c r="D427" s="21">
        <v>0.29659999999999997</v>
      </c>
      <c r="E427" s="22"/>
      <c r="F427" s="23">
        <f>TRUNC(D427*E427,2)</f>
        <v>0</v>
      </c>
    </row>
    <row r="428" spans="1:6" x14ac:dyDescent="0.25">
      <c r="A428" s="18">
        <v>88309</v>
      </c>
      <c r="B428" s="19" t="s">
        <v>41</v>
      </c>
      <c r="C428" s="20" t="s">
        <v>10</v>
      </c>
      <c r="D428" s="21">
        <v>0.68279999999999996</v>
      </c>
      <c r="E428" s="22"/>
      <c r="F428" s="23">
        <f t="shared" ref="F428:F431" si="43">TRUNC(D428*E428,2)</f>
        <v>0</v>
      </c>
    </row>
    <row r="429" spans="1:6" x14ac:dyDescent="0.25">
      <c r="A429" s="18">
        <v>88316</v>
      </c>
      <c r="B429" s="19" t="s">
        <v>11</v>
      </c>
      <c r="C429" s="20" t="s">
        <v>10</v>
      </c>
      <c r="D429" s="21">
        <v>1.3655999999999999</v>
      </c>
      <c r="E429" s="22"/>
      <c r="F429" s="23">
        <f t="shared" si="43"/>
        <v>0</v>
      </c>
    </row>
    <row r="430" spans="1:6" x14ac:dyDescent="0.25">
      <c r="A430" s="18" t="s">
        <v>144</v>
      </c>
      <c r="B430" s="34" t="s">
        <v>145</v>
      </c>
      <c r="C430" s="20" t="s">
        <v>113</v>
      </c>
      <c r="D430" s="33">
        <v>1.03</v>
      </c>
      <c r="E430" s="22"/>
      <c r="F430" s="23">
        <f t="shared" si="43"/>
        <v>0</v>
      </c>
    </row>
    <row r="431" spans="1:6" ht="23.25" thickBot="1" x14ac:dyDescent="0.3">
      <c r="A431" s="18">
        <v>88628</v>
      </c>
      <c r="B431" s="32" t="s">
        <v>50</v>
      </c>
      <c r="C431" s="20" t="s">
        <v>28</v>
      </c>
      <c r="D431" s="31">
        <v>2.3E-2</v>
      </c>
      <c r="E431" s="22"/>
      <c r="F431" s="23">
        <f t="shared" si="43"/>
        <v>0</v>
      </c>
    </row>
    <row r="432" spans="1:6" ht="15.75" thickBot="1" x14ac:dyDescent="0.3">
      <c r="A432" s="25"/>
      <c r="B432" s="26"/>
      <c r="C432" s="26"/>
      <c r="D432" s="27"/>
      <c r="E432" s="28" t="s">
        <v>12</v>
      </c>
      <c r="F432" s="29">
        <f>SUM(F426:F431)</f>
        <v>0</v>
      </c>
    </row>
    <row r="433" spans="1:6" ht="15.75" thickBot="1" x14ac:dyDescent="0.3">
      <c r="D433" s="38"/>
      <c r="E433" s="37"/>
      <c r="F433" s="37"/>
    </row>
    <row r="434" spans="1:6" ht="15.75" thickBot="1" x14ac:dyDescent="0.3">
      <c r="A434" s="1"/>
      <c r="B434" s="2" t="s">
        <v>1</v>
      </c>
      <c r="F434" s="30">
        <v>92818</v>
      </c>
    </row>
    <row r="435" spans="1:6" ht="15.75" thickBot="1" x14ac:dyDescent="0.3">
      <c r="A435" s="3"/>
      <c r="B435" s="4" t="s">
        <v>2</v>
      </c>
      <c r="E435" s="5" t="s">
        <v>3</v>
      </c>
      <c r="F435" s="6"/>
    </row>
    <row r="436" spans="1:6" ht="45.75" thickBot="1" x14ac:dyDescent="0.3">
      <c r="A436" s="7" t="s">
        <v>146</v>
      </c>
      <c r="B436" s="8" t="s">
        <v>147</v>
      </c>
      <c r="C436" s="9"/>
      <c r="D436" s="10"/>
      <c r="E436" s="11"/>
      <c r="F436" s="12" t="s">
        <v>47</v>
      </c>
    </row>
    <row r="437" spans="1:6" x14ac:dyDescent="0.25">
      <c r="A437" s="13" t="s">
        <v>4</v>
      </c>
      <c r="B437" s="14" t="s">
        <v>5</v>
      </c>
      <c r="C437" s="14" t="s">
        <v>6</v>
      </c>
      <c r="D437" s="15" t="s">
        <v>7</v>
      </c>
      <c r="E437" s="16" t="s">
        <v>8</v>
      </c>
      <c r="F437" s="17" t="s">
        <v>9</v>
      </c>
    </row>
    <row r="438" spans="1:6" x14ac:dyDescent="0.25">
      <c r="A438" s="18" t="s">
        <v>78</v>
      </c>
      <c r="B438" s="19" t="s">
        <v>79</v>
      </c>
      <c r="C438" s="20" t="s">
        <v>22</v>
      </c>
      <c r="D438" s="21">
        <v>0.192</v>
      </c>
      <c r="E438" s="22"/>
      <c r="F438" s="23">
        <f>TRUNC(D438*E438,2)</f>
        <v>0</v>
      </c>
    </row>
    <row r="439" spans="1:6" x14ac:dyDescent="0.25">
      <c r="A439" s="18" t="s">
        <v>78</v>
      </c>
      <c r="B439" s="19" t="s">
        <v>79</v>
      </c>
      <c r="C439" s="20" t="s">
        <v>23</v>
      </c>
      <c r="D439" s="21">
        <v>0.37280000000000002</v>
      </c>
      <c r="E439" s="22"/>
      <c r="F439" s="23">
        <f>TRUNC(D439*E439,2)</f>
        <v>0</v>
      </c>
    </row>
    <row r="440" spans="1:6" x14ac:dyDescent="0.25">
      <c r="A440" s="18">
        <v>88309</v>
      </c>
      <c r="B440" s="19" t="s">
        <v>41</v>
      </c>
      <c r="C440" s="20" t="s">
        <v>10</v>
      </c>
      <c r="D440" s="21">
        <v>0.85819999999999996</v>
      </c>
      <c r="E440" s="22"/>
      <c r="F440" s="23">
        <f t="shared" ref="F440:F443" si="44">TRUNC(D440*E440,2)</f>
        <v>0</v>
      </c>
    </row>
    <row r="441" spans="1:6" x14ac:dyDescent="0.25">
      <c r="A441" s="18">
        <v>88316</v>
      </c>
      <c r="B441" s="19" t="s">
        <v>11</v>
      </c>
      <c r="C441" s="20" t="s">
        <v>10</v>
      </c>
      <c r="D441" s="21">
        <v>1.7163999999999999</v>
      </c>
      <c r="E441" s="22"/>
      <c r="F441" s="23">
        <f t="shared" si="44"/>
        <v>0</v>
      </c>
    </row>
    <row r="442" spans="1:6" x14ac:dyDescent="0.25">
      <c r="A442" s="18" t="s">
        <v>148</v>
      </c>
      <c r="B442" s="34" t="s">
        <v>149</v>
      </c>
      <c r="C442" s="20" t="s">
        <v>113</v>
      </c>
      <c r="D442" s="33">
        <v>1.03</v>
      </c>
      <c r="E442" s="22"/>
      <c r="F442" s="23">
        <f t="shared" si="44"/>
        <v>0</v>
      </c>
    </row>
    <row r="443" spans="1:6" ht="23.25" thickBot="1" x14ac:dyDescent="0.3">
      <c r="A443" s="18">
        <v>88628</v>
      </c>
      <c r="B443" s="32" t="s">
        <v>50</v>
      </c>
      <c r="C443" s="20" t="s">
        <v>28</v>
      </c>
      <c r="D443" s="31">
        <v>3.7199999999999997E-2</v>
      </c>
      <c r="E443" s="22"/>
      <c r="F443" s="23">
        <f t="shared" si="44"/>
        <v>0</v>
      </c>
    </row>
    <row r="444" spans="1:6" ht="15.75" thickBot="1" x14ac:dyDescent="0.3">
      <c r="A444" s="25"/>
      <c r="B444" s="26"/>
      <c r="C444" s="26"/>
      <c r="D444" s="27"/>
      <c r="E444" s="28" t="s">
        <v>12</v>
      </c>
      <c r="F444" s="29">
        <f>SUM(F438:F443)</f>
        <v>0</v>
      </c>
    </row>
    <row r="445" spans="1:6" ht="15.75" thickBot="1" x14ac:dyDescent="0.3">
      <c r="D445" s="38"/>
      <c r="E445" s="37"/>
      <c r="F445" s="37"/>
    </row>
    <row r="446" spans="1:6" ht="15.75" thickBot="1" x14ac:dyDescent="0.3">
      <c r="A446" s="1"/>
      <c r="B446" s="2" t="s">
        <v>1</v>
      </c>
      <c r="F446" s="30">
        <v>92220</v>
      </c>
    </row>
    <row r="447" spans="1:6" ht="15.75" thickBot="1" x14ac:dyDescent="0.3">
      <c r="A447" s="3"/>
      <c r="B447" s="4" t="s">
        <v>2</v>
      </c>
      <c r="E447" s="5" t="s">
        <v>3</v>
      </c>
      <c r="F447" s="6"/>
    </row>
    <row r="448" spans="1:6" ht="45.75" thickBot="1" x14ac:dyDescent="0.3">
      <c r="A448" s="7" t="s">
        <v>150</v>
      </c>
      <c r="B448" s="8" t="s">
        <v>151</v>
      </c>
      <c r="C448" s="9"/>
      <c r="D448" s="10"/>
      <c r="E448" s="11"/>
      <c r="F448" s="12" t="s">
        <v>47</v>
      </c>
    </row>
    <row r="449" spans="1:6" x14ac:dyDescent="0.25">
      <c r="A449" s="13" t="s">
        <v>4</v>
      </c>
      <c r="B449" s="14" t="s">
        <v>5</v>
      </c>
      <c r="C449" s="14" t="s">
        <v>6</v>
      </c>
      <c r="D449" s="15" t="s">
        <v>7</v>
      </c>
      <c r="E449" s="16" t="s">
        <v>8</v>
      </c>
      <c r="F449" s="17" t="s">
        <v>9</v>
      </c>
    </row>
    <row r="450" spans="1:6" x14ac:dyDescent="0.25">
      <c r="A450" s="18" t="s">
        <v>60</v>
      </c>
      <c r="B450" s="19" t="s">
        <v>61</v>
      </c>
      <c r="C450" s="20" t="s">
        <v>22</v>
      </c>
      <c r="D450" s="21">
        <v>6.7799999999999999E-2</v>
      </c>
      <c r="E450" s="22"/>
      <c r="F450" s="23">
        <f>TRUNC(D450*E450,2)</f>
        <v>0</v>
      </c>
    </row>
    <row r="451" spans="1:6" x14ac:dyDescent="0.25">
      <c r="A451" s="18" t="s">
        <v>60</v>
      </c>
      <c r="B451" s="19" t="s">
        <v>61</v>
      </c>
      <c r="C451" s="20" t="s">
        <v>23</v>
      </c>
      <c r="D451" s="21">
        <v>0.13170000000000001</v>
      </c>
      <c r="E451" s="22"/>
      <c r="F451" s="23">
        <f>TRUNC(D451*E451,2)</f>
        <v>0</v>
      </c>
    </row>
    <row r="452" spans="1:6" x14ac:dyDescent="0.25">
      <c r="A452" s="18">
        <v>88309</v>
      </c>
      <c r="B452" s="19" t="s">
        <v>41</v>
      </c>
      <c r="C452" s="20" t="s">
        <v>10</v>
      </c>
      <c r="D452" s="21">
        <v>0.30309999999999998</v>
      </c>
      <c r="E452" s="22"/>
      <c r="F452" s="23">
        <f t="shared" ref="F452:F455" si="45">TRUNC(D452*E452,2)</f>
        <v>0</v>
      </c>
    </row>
    <row r="453" spans="1:6" x14ac:dyDescent="0.25">
      <c r="A453" s="18">
        <v>88316</v>
      </c>
      <c r="B453" s="19" t="s">
        <v>11</v>
      </c>
      <c r="C453" s="20" t="s">
        <v>10</v>
      </c>
      <c r="D453" s="21">
        <v>0.60629999999999995</v>
      </c>
      <c r="E453" s="22"/>
      <c r="F453" s="23">
        <f t="shared" si="45"/>
        <v>0</v>
      </c>
    </row>
    <row r="454" spans="1:6" x14ac:dyDescent="0.25">
      <c r="A454" s="18" t="s">
        <v>128</v>
      </c>
      <c r="B454" s="34" t="s">
        <v>129</v>
      </c>
      <c r="C454" s="20" t="s">
        <v>113</v>
      </c>
      <c r="D454" s="33">
        <v>1.03</v>
      </c>
      <c r="E454" s="22"/>
      <c r="F454" s="23">
        <f t="shared" si="45"/>
        <v>0</v>
      </c>
    </row>
    <row r="455" spans="1:6" ht="23.25" thickBot="1" x14ac:dyDescent="0.3">
      <c r="A455" s="18">
        <v>88628</v>
      </c>
      <c r="B455" s="32" t="s">
        <v>50</v>
      </c>
      <c r="C455" s="20" t="s">
        <v>28</v>
      </c>
      <c r="D455" s="31">
        <v>3.0000000000000001E-3</v>
      </c>
      <c r="E455" s="22"/>
      <c r="F455" s="23">
        <f t="shared" si="45"/>
        <v>0</v>
      </c>
    </row>
    <row r="456" spans="1:6" ht="15.75" thickBot="1" x14ac:dyDescent="0.3">
      <c r="A456" s="25"/>
      <c r="B456" s="26"/>
      <c r="C456" s="26"/>
      <c r="D456" s="27"/>
      <c r="E456" s="28" t="s">
        <v>12</v>
      </c>
      <c r="F456" s="29">
        <f>SUM(F450:F455)</f>
        <v>0</v>
      </c>
    </row>
    <row r="457" spans="1:6" ht="15.75" thickBot="1" x14ac:dyDescent="0.3">
      <c r="D457" s="38"/>
      <c r="E457" s="37"/>
      <c r="F457" s="37"/>
    </row>
    <row r="458" spans="1:6" ht="15.75" thickBot="1" x14ac:dyDescent="0.3">
      <c r="A458" s="1"/>
      <c r="B458" s="2" t="s">
        <v>1</v>
      </c>
      <c r="F458" s="30">
        <v>92221</v>
      </c>
    </row>
    <row r="459" spans="1:6" ht="15.75" thickBot="1" x14ac:dyDescent="0.3">
      <c r="A459" s="3"/>
      <c r="B459" s="4" t="s">
        <v>2</v>
      </c>
      <c r="E459" s="5" t="s">
        <v>3</v>
      </c>
      <c r="F459" s="6"/>
    </row>
    <row r="460" spans="1:6" ht="45.75" thickBot="1" x14ac:dyDescent="0.3">
      <c r="A460" s="7" t="s">
        <v>152</v>
      </c>
      <c r="B460" s="8" t="s">
        <v>153</v>
      </c>
      <c r="C460" s="9"/>
      <c r="D460" s="10"/>
      <c r="E460" s="11"/>
      <c r="F460" s="12" t="s">
        <v>47</v>
      </c>
    </row>
    <row r="461" spans="1:6" x14ac:dyDescent="0.25">
      <c r="A461" s="13" t="s">
        <v>4</v>
      </c>
      <c r="B461" s="14" t="s">
        <v>5</v>
      </c>
      <c r="C461" s="14" t="s">
        <v>6</v>
      </c>
      <c r="D461" s="15" t="s">
        <v>7</v>
      </c>
      <c r="E461" s="16" t="s">
        <v>8</v>
      </c>
      <c r="F461" s="17" t="s">
        <v>9</v>
      </c>
    </row>
    <row r="462" spans="1:6" x14ac:dyDescent="0.25">
      <c r="A462" s="18" t="s">
        <v>60</v>
      </c>
      <c r="B462" s="19" t="s">
        <v>61</v>
      </c>
      <c r="C462" s="20" t="s">
        <v>22</v>
      </c>
      <c r="D462" s="21">
        <v>8.2400000000000001E-2</v>
      </c>
      <c r="E462" s="22"/>
      <c r="F462" s="23">
        <f>TRUNC(D462*E462,2)</f>
        <v>0</v>
      </c>
    </row>
    <row r="463" spans="1:6" x14ac:dyDescent="0.25">
      <c r="A463" s="18" t="s">
        <v>60</v>
      </c>
      <c r="B463" s="19" t="s">
        <v>61</v>
      </c>
      <c r="C463" s="20" t="s">
        <v>23</v>
      </c>
      <c r="D463" s="21">
        <v>0.16</v>
      </c>
      <c r="E463" s="22"/>
      <c r="F463" s="23">
        <f>TRUNC(D463*E463,2)</f>
        <v>0</v>
      </c>
    </row>
    <row r="464" spans="1:6" x14ac:dyDescent="0.25">
      <c r="A464" s="18">
        <v>88309</v>
      </c>
      <c r="B464" s="19" t="s">
        <v>41</v>
      </c>
      <c r="C464" s="20" t="s">
        <v>10</v>
      </c>
      <c r="D464" s="21">
        <v>0.36840000000000001</v>
      </c>
      <c r="E464" s="22"/>
      <c r="F464" s="23">
        <f t="shared" ref="F464:F467" si="46">TRUNC(D464*E464,2)</f>
        <v>0</v>
      </c>
    </row>
    <row r="465" spans="1:6" x14ac:dyDescent="0.25">
      <c r="A465" s="18">
        <v>88316</v>
      </c>
      <c r="B465" s="19" t="s">
        <v>11</v>
      </c>
      <c r="C465" s="20" t="s">
        <v>10</v>
      </c>
      <c r="D465" s="21">
        <v>0.60629999999999995</v>
      </c>
      <c r="E465" s="22"/>
      <c r="F465" s="23">
        <f t="shared" si="46"/>
        <v>0</v>
      </c>
    </row>
    <row r="466" spans="1:6" x14ac:dyDescent="0.25">
      <c r="A466" s="18" t="s">
        <v>132</v>
      </c>
      <c r="B466" s="34" t="s">
        <v>133</v>
      </c>
      <c r="C466" s="20" t="s">
        <v>113</v>
      </c>
      <c r="D466" s="33">
        <v>0.73680000000000001</v>
      </c>
      <c r="E466" s="22"/>
      <c r="F466" s="23">
        <f t="shared" si="46"/>
        <v>0</v>
      </c>
    </row>
    <row r="467" spans="1:6" ht="23.25" thickBot="1" x14ac:dyDescent="0.3">
      <c r="A467" s="18">
        <v>88628</v>
      </c>
      <c r="B467" s="32" t="s">
        <v>50</v>
      </c>
      <c r="C467" s="20" t="s">
        <v>28</v>
      </c>
      <c r="D467" s="31">
        <v>4.7000000000000002E-3</v>
      </c>
      <c r="E467" s="22"/>
      <c r="F467" s="23">
        <f t="shared" si="46"/>
        <v>0</v>
      </c>
    </row>
    <row r="468" spans="1:6" ht="15.75" thickBot="1" x14ac:dyDescent="0.3">
      <c r="A468" s="25"/>
      <c r="B468" s="26"/>
      <c r="C468" s="26"/>
      <c r="D468" s="27"/>
      <c r="E468" s="28" t="s">
        <v>12</v>
      </c>
      <c r="F468" s="29">
        <f>SUM(F462:F467)</f>
        <v>0</v>
      </c>
    </row>
    <row r="469" spans="1:6" ht="15.75" thickBot="1" x14ac:dyDescent="0.3">
      <c r="D469" s="38"/>
      <c r="E469" s="37"/>
      <c r="F469" s="37"/>
    </row>
    <row r="470" spans="1:6" ht="15.75" thickBot="1" x14ac:dyDescent="0.3">
      <c r="A470" s="1"/>
      <c r="B470" s="2" t="s">
        <v>1</v>
      </c>
      <c r="F470" s="30">
        <v>92223</v>
      </c>
    </row>
    <row r="471" spans="1:6" ht="15.75" thickBot="1" x14ac:dyDescent="0.3">
      <c r="A471" s="3"/>
      <c r="B471" s="4" t="s">
        <v>2</v>
      </c>
      <c r="E471" s="5" t="s">
        <v>3</v>
      </c>
      <c r="F471" s="6"/>
    </row>
    <row r="472" spans="1:6" ht="45.75" thickBot="1" x14ac:dyDescent="0.3">
      <c r="A472" s="7" t="s">
        <v>154</v>
      </c>
      <c r="B472" s="8" t="s">
        <v>155</v>
      </c>
      <c r="C472" s="9"/>
      <c r="D472" s="10"/>
      <c r="E472" s="11"/>
      <c r="F472" s="12" t="s">
        <v>47</v>
      </c>
    </row>
    <row r="473" spans="1:6" x14ac:dyDescent="0.25">
      <c r="A473" s="13" t="s">
        <v>4</v>
      </c>
      <c r="B473" s="14" t="s">
        <v>5</v>
      </c>
      <c r="C473" s="14" t="s">
        <v>6</v>
      </c>
      <c r="D473" s="15" t="s">
        <v>7</v>
      </c>
      <c r="E473" s="16" t="s">
        <v>8</v>
      </c>
      <c r="F473" s="17" t="s">
        <v>9</v>
      </c>
    </row>
    <row r="474" spans="1:6" x14ac:dyDescent="0.25">
      <c r="A474" s="18" t="s">
        <v>60</v>
      </c>
      <c r="B474" s="19" t="s">
        <v>61</v>
      </c>
      <c r="C474" s="20" t="s">
        <v>22</v>
      </c>
      <c r="D474" s="21">
        <v>0.1116</v>
      </c>
      <c r="E474" s="22"/>
      <c r="F474" s="23">
        <f>TRUNC(D474*E474,2)</f>
        <v>0</v>
      </c>
    </row>
    <row r="475" spans="1:6" x14ac:dyDescent="0.25">
      <c r="A475" s="18" t="s">
        <v>60</v>
      </c>
      <c r="B475" s="19" t="s">
        <v>61</v>
      </c>
      <c r="C475" s="20" t="s">
        <v>23</v>
      </c>
      <c r="D475" s="21">
        <v>0.2167</v>
      </c>
      <c r="E475" s="22"/>
      <c r="F475" s="23">
        <f>TRUNC(D475*E475,2)</f>
        <v>0</v>
      </c>
    </row>
    <row r="476" spans="1:6" x14ac:dyDescent="0.25">
      <c r="A476" s="18">
        <v>88309</v>
      </c>
      <c r="B476" s="19" t="s">
        <v>41</v>
      </c>
      <c r="C476" s="20" t="s">
        <v>10</v>
      </c>
      <c r="D476" s="21">
        <v>0.499</v>
      </c>
      <c r="E476" s="22"/>
      <c r="F476" s="23">
        <f t="shared" ref="F476:F479" si="47">TRUNC(D476*E476,2)</f>
        <v>0</v>
      </c>
    </row>
    <row r="477" spans="1:6" x14ac:dyDescent="0.25">
      <c r="A477" s="18">
        <v>88316</v>
      </c>
      <c r="B477" s="19" t="s">
        <v>11</v>
      </c>
      <c r="C477" s="20" t="s">
        <v>10</v>
      </c>
      <c r="D477" s="21">
        <v>0.998</v>
      </c>
      <c r="E477" s="22"/>
      <c r="F477" s="23">
        <f t="shared" si="47"/>
        <v>0</v>
      </c>
    </row>
    <row r="478" spans="1:6" x14ac:dyDescent="0.25">
      <c r="A478" s="18" t="s">
        <v>138</v>
      </c>
      <c r="B478" s="34" t="s">
        <v>139</v>
      </c>
      <c r="C478" s="20" t="s">
        <v>113</v>
      </c>
      <c r="D478" s="33">
        <v>0.73680000000000001</v>
      </c>
      <c r="E478" s="22"/>
      <c r="F478" s="23">
        <f t="shared" si="47"/>
        <v>0</v>
      </c>
    </row>
    <row r="479" spans="1:6" ht="23.25" thickBot="1" x14ac:dyDescent="0.3">
      <c r="A479" s="18">
        <v>88628</v>
      </c>
      <c r="B479" s="32" t="s">
        <v>50</v>
      </c>
      <c r="C479" s="20" t="s">
        <v>28</v>
      </c>
      <c r="D479" s="31">
        <v>9.2999999999999992E-3</v>
      </c>
      <c r="E479" s="22"/>
      <c r="F479" s="23">
        <f t="shared" si="47"/>
        <v>0</v>
      </c>
    </row>
    <row r="480" spans="1:6" ht="15.75" thickBot="1" x14ac:dyDescent="0.3">
      <c r="A480" s="25"/>
      <c r="B480" s="26"/>
      <c r="C480" s="26"/>
      <c r="D480" s="27"/>
      <c r="E480" s="28" t="s">
        <v>12</v>
      </c>
      <c r="F480" s="29">
        <f>SUM(F474:F479)</f>
        <v>0</v>
      </c>
    </row>
    <row r="481" spans="1:6" ht="15.75" thickBot="1" x14ac:dyDescent="0.3">
      <c r="D481" s="38"/>
      <c r="E481" s="37"/>
      <c r="F481" s="37"/>
    </row>
    <row r="482" spans="1:6" ht="15.75" thickBot="1" x14ac:dyDescent="0.3">
      <c r="A482" s="1"/>
      <c r="B482" s="2" t="s">
        <v>1</v>
      </c>
      <c r="F482" s="30">
        <v>92226</v>
      </c>
    </row>
    <row r="483" spans="1:6" ht="15.75" thickBot="1" x14ac:dyDescent="0.3">
      <c r="A483" s="3"/>
      <c r="B483" s="4" t="s">
        <v>2</v>
      </c>
      <c r="E483" s="5" t="s">
        <v>3</v>
      </c>
      <c r="F483" s="6"/>
    </row>
    <row r="484" spans="1:6" ht="45.75" thickBot="1" x14ac:dyDescent="0.3">
      <c r="A484" s="7" t="s">
        <v>156</v>
      </c>
      <c r="B484" s="8" t="s">
        <v>157</v>
      </c>
      <c r="C484" s="9"/>
      <c r="D484" s="10"/>
      <c r="E484" s="11"/>
      <c r="F484" s="12" t="s">
        <v>47</v>
      </c>
    </row>
    <row r="485" spans="1:6" x14ac:dyDescent="0.25">
      <c r="A485" s="13" t="s">
        <v>4</v>
      </c>
      <c r="B485" s="14" t="s">
        <v>5</v>
      </c>
      <c r="C485" s="14" t="s">
        <v>6</v>
      </c>
      <c r="D485" s="15" t="s">
        <v>7</v>
      </c>
      <c r="E485" s="16" t="s">
        <v>8</v>
      </c>
      <c r="F485" s="17" t="s">
        <v>9</v>
      </c>
    </row>
    <row r="486" spans="1:6" x14ac:dyDescent="0.25">
      <c r="A486" s="18" t="s">
        <v>60</v>
      </c>
      <c r="B486" s="19" t="s">
        <v>61</v>
      </c>
      <c r="C486" s="20" t="s">
        <v>22</v>
      </c>
      <c r="D486" s="21">
        <v>0.1409</v>
      </c>
      <c r="E486" s="22"/>
      <c r="F486" s="23">
        <f>TRUNC(D486*E486,2)</f>
        <v>0</v>
      </c>
    </row>
    <row r="487" spans="1:6" x14ac:dyDescent="0.25">
      <c r="A487" s="18" t="s">
        <v>60</v>
      </c>
      <c r="B487" s="19" t="s">
        <v>61</v>
      </c>
      <c r="C487" s="20" t="s">
        <v>23</v>
      </c>
      <c r="D487" s="21">
        <v>0.27339999999999998</v>
      </c>
      <c r="E487" s="22"/>
      <c r="F487" s="23">
        <f>TRUNC(D487*E487,2)</f>
        <v>0</v>
      </c>
    </row>
    <row r="488" spans="1:6" x14ac:dyDescent="0.25">
      <c r="A488" s="18">
        <v>88309</v>
      </c>
      <c r="B488" s="19" t="s">
        <v>41</v>
      </c>
      <c r="C488" s="20" t="s">
        <v>10</v>
      </c>
      <c r="D488" s="21">
        <v>0.62949999999999995</v>
      </c>
      <c r="E488" s="22"/>
      <c r="F488" s="23">
        <f t="shared" ref="F488:F491" si="48">TRUNC(D488*E488,2)</f>
        <v>0</v>
      </c>
    </row>
    <row r="489" spans="1:6" x14ac:dyDescent="0.25">
      <c r="A489" s="18">
        <v>88316</v>
      </c>
      <c r="B489" s="19" t="s">
        <v>11</v>
      </c>
      <c r="C489" s="20" t="s">
        <v>10</v>
      </c>
      <c r="D489" s="21">
        <v>1.2591000000000001</v>
      </c>
      <c r="E489" s="22"/>
      <c r="F489" s="23">
        <f t="shared" si="48"/>
        <v>0</v>
      </c>
    </row>
    <row r="490" spans="1:6" x14ac:dyDescent="0.25">
      <c r="A490" s="18" t="s">
        <v>140</v>
      </c>
      <c r="B490" s="34" t="s">
        <v>141</v>
      </c>
      <c r="C490" s="20" t="s">
        <v>113</v>
      </c>
      <c r="D490" s="33">
        <v>0.73680000000000001</v>
      </c>
      <c r="E490" s="22"/>
      <c r="F490" s="23">
        <f t="shared" si="48"/>
        <v>0</v>
      </c>
    </row>
    <row r="491" spans="1:6" ht="23.25" thickBot="1" x14ac:dyDescent="0.3">
      <c r="A491" s="18">
        <v>88628</v>
      </c>
      <c r="B491" s="32" t="s">
        <v>50</v>
      </c>
      <c r="C491" s="20" t="s">
        <v>28</v>
      </c>
      <c r="D491" s="31">
        <v>1.54E-2</v>
      </c>
      <c r="E491" s="22"/>
      <c r="F491" s="23">
        <f t="shared" si="48"/>
        <v>0</v>
      </c>
    </row>
    <row r="492" spans="1:6" ht="15.75" thickBot="1" x14ac:dyDescent="0.3">
      <c r="A492" s="25"/>
      <c r="B492" s="26"/>
      <c r="C492" s="26"/>
      <c r="D492" s="27"/>
      <c r="E492" s="28" t="s">
        <v>12</v>
      </c>
      <c r="F492" s="29">
        <f>SUM(F486:F491)</f>
        <v>0</v>
      </c>
    </row>
    <row r="493" spans="1:6" ht="15.75" thickBot="1" x14ac:dyDescent="0.3">
      <c r="D493" s="38"/>
      <c r="E493" s="37"/>
      <c r="F493" s="37"/>
    </row>
    <row r="494" spans="1:6" ht="15.75" thickBot="1" x14ac:dyDescent="0.3">
      <c r="A494" s="1"/>
      <c r="B494" s="2" t="s">
        <v>1</v>
      </c>
      <c r="F494" s="30">
        <v>92829</v>
      </c>
    </row>
    <row r="495" spans="1:6" ht="15.75" thickBot="1" x14ac:dyDescent="0.3">
      <c r="A495" s="3"/>
      <c r="B495" s="4" t="s">
        <v>2</v>
      </c>
      <c r="E495" s="5" t="s">
        <v>3</v>
      </c>
      <c r="F495" s="6"/>
    </row>
    <row r="496" spans="1:6" ht="45.75" thickBot="1" x14ac:dyDescent="0.3">
      <c r="A496" s="7" t="s">
        <v>158</v>
      </c>
      <c r="B496" s="8" t="s">
        <v>160</v>
      </c>
      <c r="C496" s="9"/>
      <c r="D496" s="10"/>
      <c r="E496" s="11"/>
      <c r="F496" s="12" t="s">
        <v>47</v>
      </c>
    </row>
    <row r="497" spans="1:6" x14ac:dyDescent="0.25">
      <c r="A497" s="13" t="s">
        <v>4</v>
      </c>
      <c r="B497" s="14" t="s">
        <v>5</v>
      </c>
      <c r="C497" s="14" t="s">
        <v>6</v>
      </c>
      <c r="D497" s="15" t="s">
        <v>7</v>
      </c>
      <c r="E497" s="16" t="s">
        <v>8</v>
      </c>
      <c r="F497" s="17" t="s">
        <v>9</v>
      </c>
    </row>
    <row r="498" spans="1:6" x14ac:dyDescent="0.25">
      <c r="A498" s="18" t="s">
        <v>78</v>
      </c>
      <c r="B498" s="19" t="s">
        <v>79</v>
      </c>
      <c r="C498" s="20" t="s">
        <v>22</v>
      </c>
      <c r="D498" s="21">
        <v>0.1701</v>
      </c>
      <c r="E498" s="22"/>
      <c r="F498" s="23">
        <f>TRUNC(D498*E498,2)</f>
        <v>0</v>
      </c>
    </row>
    <row r="499" spans="1:6" x14ac:dyDescent="0.25">
      <c r="A499" s="18" t="s">
        <v>78</v>
      </c>
      <c r="B499" s="19" t="s">
        <v>79</v>
      </c>
      <c r="C499" s="20" t="s">
        <v>23</v>
      </c>
      <c r="D499" s="21">
        <v>0.3301</v>
      </c>
      <c r="E499" s="22"/>
      <c r="F499" s="23">
        <f>TRUNC(D499*E499,2)</f>
        <v>0</v>
      </c>
    </row>
    <row r="500" spans="1:6" x14ac:dyDescent="0.25">
      <c r="A500" s="18">
        <v>88309</v>
      </c>
      <c r="B500" s="19" t="s">
        <v>41</v>
      </c>
      <c r="C500" s="20" t="s">
        <v>10</v>
      </c>
      <c r="D500" s="21">
        <v>0.7601</v>
      </c>
      <c r="E500" s="22"/>
      <c r="F500" s="23">
        <f t="shared" ref="F500:F503" si="49">TRUNC(D500*E500,2)</f>
        <v>0</v>
      </c>
    </row>
    <row r="501" spans="1:6" x14ac:dyDescent="0.25">
      <c r="A501" s="18">
        <v>88316</v>
      </c>
      <c r="B501" s="19" t="s">
        <v>11</v>
      </c>
      <c r="C501" s="20" t="s">
        <v>10</v>
      </c>
      <c r="D501" s="21">
        <v>1.5202</v>
      </c>
      <c r="E501" s="22"/>
      <c r="F501" s="23">
        <f t="shared" si="49"/>
        <v>0</v>
      </c>
    </row>
    <row r="502" spans="1:6" x14ac:dyDescent="0.25">
      <c r="A502" s="18" t="s">
        <v>144</v>
      </c>
      <c r="B502" s="34" t="s">
        <v>145</v>
      </c>
      <c r="C502" s="20" t="s">
        <v>113</v>
      </c>
      <c r="D502" s="33">
        <v>1.03</v>
      </c>
      <c r="E502" s="22"/>
      <c r="F502" s="23">
        <f t="shared" si="49"/>
        <v>0</v>
      </c>
    </row>
    <row r="503" spans="1:6" ht="23.25" thickBot="1" x14ac:dyDescent="0.3">
      <c r="A503" s="18">
        <v>88628</v>
      </c>
      <c r="B503" s="32" t="s">
        <v>50</v>
      </c>
      <c r="C503" s="20" t="s">
        <v>28</v>
      </c>
      <c r="D503" s="31">
        <v>2.3E-2</v>
      </c>
      <c r="E503" s="22"/>
      <c r="F503" s="23">
        <f t="shared" si="49"/>
        <v>0</v>
      </c>
    </row>
    <row r="504" spans="1:6" ht="15.75" thickBot="1" x14ac:dyDescent="0.3">
      <c r="A504" s="25"/>
      <c r="B504" s="26"/>
      <c r="C504" s="26"/>
      <c r="D504" s="27"/>
      <c r="E504" s="28" t="s">
        <v>12</v>
      </c>
      <c r="F504" s="29">
        <f>SUM(F498:F503)</f>
        <v>0</v>
      </c>
    </row>
    <row r="505" spans="1:6" ht="15.75" thickBot="1" x14ac:dyDescent="0.3">
      <c r="D505" s="38"/>
      <c r="E505" s="37"/>
      <c r="F505" s="37"/>
    </row>
    <row r="506" spans="1:6" ht="15.75" thickBot="1" x14ac:dyDescent="0.3">
      <c r="A506" s="1"/>
      <c r="B506" s="2" t="s">
        <v>1</v>
      </c>
      <c r="F506" s="30">
        <v>92831</v>
      </c>
    </row>
    <row r="507" spans="1:6" ht="15.75" thickBot="1" x14ac:dyDescent="0.3">
      <c r="A507" s="3"/>
      <c r="B507" s="4" t="s">
        <v>2</v>
      </c>
      <c r="E507" s="5" t="s">
        <v>3</v>
      </c>
      <c r="F507" s="6"/>
    </row>
    <row r="508" spans="1:6" ht="45.75" thickBot="1" x14ac:dyDescent="0.3">
      <c r="A508" s="7" t="s">
        <v>159</v>
      </c>
      <c r="B508" s="8" t="s">
        <v>161</v>
      </c>
      <c r="C508" s="9"/>
      <c r="D508" s="10"/>
      <c r="E508" s="11"/>
      <c r="F508" s="12" t="s">
        <v>47</v>
      </c>
    </row>
    <row r="509" spans="1:6" x14ac:dyDescent="0.25">
      <c r="A509" s="13" t="s">
        <v>4</v>
      </c>
      <c r="B509" s="14" t="s">
        <v>5</v>
      </c>
      <c r="C509" s="14" t="s">
        <v>6</v>
      </c>
      <c r="D509" s="15" t="s">
        <v>7</v>
      </c>
      <c r="E509" s="16" t="s">
        <v>8</v>
      </c>
      <c r="F509" s="17" t="s">
        <v>9</v>
      </c>
    </row>
    <row r="510" spans="1:6" x14ac:dyDescent="0.25">
      <c r="A510" s="18" t="s">
        <v>78</v>
      </c>
      <c r="B510" s="19" t="s">
        <v>79</v>
      </c>
      <c r="C510" s="20" t="s">
        <v>22</v>
      </c>
      <c r="D510" s="21">
        <v>0.21390000000000001</v>
      </c>
      <c r="E510" s="22"/>
      <c r="F510" s="23">
        <f>TRUNC(D510*E510,2)</f>
        <v>0</v>
      </c>
    </row>
    <row r="511" spans="1:6" x14ac:dyDescent="0.25">
      <c r="A511" s="18" t="s">
        <v>78</v>
      </c>
      <c r="B511" s="19" t="s">
        <v>79</v>
      </c>
      <c r="C511" s="20" t="s">
        <v>23</v>
      </c>
      <c r="D511" s="21">
        <v>0.41520000000000001</v>
      </c>
      <c r="E511" s="22"/>
      <c r="F511" s="23">
        <f>TRUNC(D511*E511,2)</f>
        <v>0</v>
      </c>
    </row>
    <row r="512" spans="1:6" x14ac:dyDescent="0.25">
      <c r="A512" s="18">
        <v>88309</v>
      </c>
      <c r="B512" s="19" t="s">
        <v>41</v>
      </c>
      <c r="C512" s="20" t="s">
        <v>10</v>
      </c>
      <c r="D512" s="21">
        <v>0.95589999999999997</v>
      </c>
      <c r="E512" s="22"/>
      <c r="F512" s="23">
        <f t="shared" ref="F512:F515" si="50">TRUNC(D512*E512,2)</f>
        <v>0</v>
      </c>
    </row>
    <row r="513" spans="1:6" x14ac:dyDescent="0.25">
      <c r="A513" s="18">
        <v>88316</v>
      </c>
      <c r="B513" s="19" t="s">
        <v>11</v>
      </c>
      <c r="C513" s="20" t="s">
        <v>10</v>
      </c>
      <c r="D513" s="21">
        <v>1.9117999999999999</v>
      </c>
      <c r="E513" s="22"/>
      <c r="F513" s="23">
        <f t="shared" si="50"/>
        <v>0</v>
      </c>
    </row>
    <row r="514" spans="1:6" x14ac:dyDescent="0.25">
      <c r="A514" s="18" t="s">
        <v>148</v>
      </c>
      <c r="B514" s="34" t="s">
        <v>149</v>
      </c>
      <c r="C514" s="20" t="s">
        <v>113</v>
      </c>
      <c r="D514" s="33">
        <v>1.03</v>
      </c>
      <c r="E514" s="22"/>
      <c r="F514" s="23">
        <f t="shared" si="50"/>
        <v>0</v>
      </c>
    </row>
    <row r="515" spans="1:6" ht="23.25" thickBot="1" x14ac:dyDescent="0.3">
      <c r="A515" s="18">
        <v>88628</v>
      </c>
      <c r="B515" s="32" t="s">
        <v>50</v>
      </c>
      <c r="C515" s="20" t="s">
        <v>28</v>
      </c>
      <c r="D515" s="31">
        <v>3.7199999999999997E-2</v>
      </c>
      <c r="E515" s="22"/>
      <c r="F515" s="23">
        <f t="shared" si="50"/>
        <v>0</v>
      </c>
    </row>
    <row r="516" spans="1:6" ht="15.75" thickBot="1" x14ac:dyDescent="0.3">
      <c r="A516" s="25"/>
      <c r="B516" s="26"/>
      <c r="C516" s="26"/>
      <c r="D516" s="27"/>
      <c r="E516" s="28" t="s">
        <v>12</v>
      </c>
      <c r="F516" s="29">
        <f>SUM(F510:F515)</f>
        <v>0</v>
      </c>
    </row>
    <row r="517" spans="1:6" ht="15.75" thickBot="1" x14ac:dyDescent="0.3">
      <c r="D517" s="38"/>
      <c r="E517" s="37"/>
      <c r="F517" s="37"/>
    </row>
    <row r="518" spans="1:6" ht="15.75" thickBot="1" x14ac:dyDescent="0.3">
      <c r="A518" s="1"/>
      <c r="B518" s="2" t="s">
        <v>1</v>
      </c>
      <c r="F518" s="30"/>
    </row>
    <row r="519" spans="1:6" ht="15.75" thickBot="1" x14ac:dyDescent="0.3">
      <c r="A519" s="3"/>
      <c r="B519" s="4" t="s">
        <v>2</v>
      </c>
      <c r="E519" s="5" t="s">
        <v>3</v>
      </c>
      <c r="F519" s="6"/>
    </row>
    <row r="520" spans="1:6" ht="45.75" thickBot="1" x14ac:dyDescent="0.3">
      <c r="A520" s="7" t="s">
        <v>116</v>
      </c>
      <c r="B520" s="8" t="s">
        <v>162</v>
      </c>
      <c r="C520" s="9"/>
      <c r="D520" s="10"/>
      <c r="E520" s="11"/>
      <c r="F520" s="12" t="s">
        <v>47</v>
      </c>
    </row>
    <row r="521" spans="1:6" x14ac:dyDescent="0.25">
      <c r="A521" s="13" t="s">
        <v>4</v>
      </c>
      <c r="B521" s="14" t="s">
        <v>5</v>
      </c>
      <c r="C521" s="14" t="s">
        <v>6</v>
      </c>
      <c r="D521" s="15" t="s">
        <v>7</v>
      </c>
      <c r="E521" s="16" t="s">
        <v>8</v>
      </c>
      <c r="F521" s="17" t="s">
        <v>9</v>
      </c>
    </row>
    <row r="522" spans="1:6" x14ac:dyDescent="0.25">
      <c r="A522" s="18" t="s">
        <v>60</v>
      </c>
      <c r="B522" s="19" t="s">
        <v>61</v>
      </c>
      <c r="C522" s="20" t="s">
        <v>22</v>
      </c>
      <c r="D522" s="21">
        <v>0.13600000000000001</v>
      </c>
      <c r="E522" s="22"/>
      <c r="F522" s="23">
        <f>TRUNC(D522*E522,2)</f>
        <v>0</v>
      </c>
    </row>
    <row r="523" spans="1:6" x14ac:dyDescent="0.25">
      <c r="A523" s="18" t="s">
        <v>60</v>
      </c>
      <c r="B523" s="19" t="s">
        <v>61</v>
      </c>
      <c r="C523" s="20" t="s">
        <v>23</v>
      </c>
      <c r="D523" s="21">
        <v>0.28699999999999998</v>
      </c>
      <c r="E523" s="22"/>
      <c r="F523" s="23">
        <f>TRUNC(D523*E523,2)</f>
        <v>0</v>
      </c>
    </row>
    <row r="524" spans="1:6" x14ac:dyDescent="0.25">
      <c r="A524" s="18">
        <v>88309</v>
      </c>
      <c r="B524" s="19" t="s">
        <v>41</v>
      </c>
      <c r="C524" s="20" t="s">
        <v>10</v>
      </c>
      <c r="D524" s="21">
        <v>0.64</v>
      </c>
      <c r="E524" s="22"/>
      <c r="F524" s="23">
        <f t="shared" ref="F524:F527" si="51">TRUNC(D524*E524,2)</f>
        <v>0</v>
      </c>
    </row>
    <row r="525" spans="1:6" x14ac:dyDescent="0.25">
      <c r="A525" s="18">
        <v>88316</v>
      </c>
      <c r="B525" s="19" t="s">
        <v>11</v>
      </c>
      <c r="C525" s="20" t="s">
        <v>10</v>
      </c>
      <c r="D525" s="21">
        <v>1.28</v>
      </c>
      <c r="E525" s="22"/>
      <c r="F525" s="23">
        <f t="shared" si="51"/>
        <v>0</v>
      </c>
    </row>
    <row r="526" spans="1:6" x14ac:dyDescent="0.25">
      <c r="A526" s="18" t="s">
        <v>163</v>
      </c>
      <c r="B526" s="34" t="s">
        <v>164</v>
      </c>
      <c r="C526" s="20" t="s">
        <v>113</v>
      </c>
      <c r="D526" s="33">
        <v>1.03</v>
      </c>
      <c r="E526" s="22"/>
      <c r="F526" s="23">
        <f t="shared" si="51"/>
        <v>0</v>
      </c>
    </row>
    <row r="527" spans="1:6" ht="23.25" thickBot="1" x14ac:dyDescent="0.3">
      <c r="A527" s="18">
        <v>88628</v>
      </c>
      <c r="B527" s="32" t="s">
        <v>50</v>
      </c>
      <c r="C527" s="20" t="s">
        <v>28</v>
      </c>
      <c r="D527" s="31">
        <v>1.2E-2</v>
      </c>
      <c r="E527" s="22"/>
      <c r="F527" s="23">
        <f t="shared" si="51"/>
        <v>0</v>
      </c>
    </row>
    <row r="528" spans="1:6" ht="15.75" thickBot="1" x14ac:dyDescent="0.3">
      <c r="A528" s="25"/>
      <c r="B528" s="26"/>
      <c r="C528" s="26"/>
      <c r="D528" s="27"/>
      <c r="E528" s="28" t="s">
        <v>12</v>
      </c>
      <c r="F528" s="29">
        <f>SUM(F522:F527)</f>
        <v>0</v>
      </c>
    </row>
    <row r="529" spans="1:6" ht="15.75" thickBot="1" x14ac:dyDescent="0.3"/>
    <row r="530" spans="1:6" ht="15.75" thickBot="1" x14ac:dyDescent="0.3">
      <c r="A530" s="1"/>
      <c r="B530" s="2" t="s">
        <v>1</v>
      </c>
      <c r="F530" s="30"/>
    </row>
    <row r="531" spans="1:6" ht="15.75" thickBot="1" x14ac:dyDescent="0.3">
      <c r="A531" s="3"/>
      <c r="B531" s="4" t="s">
        <v>2</v>
      </c>
      <c r="E531" s="5" t="s">
        <v>3</v>
      </c>
      <c r="F531" s="6"/>
    </row>
    <row r="532" spans="1:6" ht="45.75" thickBot="1" x14ac:dyDescent="0.3">
      <c r="A532" s="7" t="s">
        <v>117</v>
      </c>
      <c r="B532" s="8" t="s">
        <v>165</v>
      </c>
      <c r="C532" s="9"/>
      <c r="D532" s="10"/>
      <c r="E532" s="11"/>
      <c r="F532" s="12" t="s">
        <v>47</v>
      </c>
    </row>
    <row r="533" spans="1:6" x14ac:dyDescent="0.25">
      <c r="A533" s="13" t="s">
        <v>4</v>
      </c>
      <c r="B533" s="14" t="s">
        <v>5</v>
      </c>
      <c r="C533" s="14" t="s">
        <v>6</v>
      </c>
      <c r="D533" s="15" t="s">
        <v>7</v>
      </c>
      <c r="E533" s="16" t="s">
        <v>8</v>
      </c>
      <c r="F533" s="17" t="s">
        <v>9</v>
      </c>
    </row>
    <row r="534" spans="1:6" x14ac:dyDescent="0.25">
      <c r="A534" s="18" t="s">
        <v>60</v>
      </c>
      <c r="B534" s="19" t="s">
        <v>61</v>
      </c>
      <c r="C534" s="20" t="s">
        <v>22</v>
      </c>
      <c r="D534" s="21">
        <v>0.16700000000000001</v>
      </c>
      <c r="E534" s="22"/>
      <c r="F534" s="23">
        <f>TRUNC(D534*E534,2)</f>
        <v>0</v>
      </c>
    </row>
    <row r="535" spans="1:6" x14ac:dyDescent="0.25">
      <c r="A535" s="18" t="s">
        <v>60</v>
      </c>
      <c r="B535" s="19" t="s">
        <v>61</v>
      </c>
      <c r="C535" s="20" t="s">
        <v>23</v>
      </c>
      <c r="D535" s="21">
        <v>0.35199999999999998</v>
      </c>
      <c r="E535" s="22"/>
      <c r="F535" s="23">
        <f>TRUNC(D535*E535,2)</f>
        <v>0</v>
      </c>
    </row>
    <row r="536" spans="1:6" x14ac:dyDescent="0.25">
      <c r="A536" s="18">
        <v>88309</v>
      </c>
      <c r="B536" s="19" t="s">
        <v>41</v>
      </c>
      <c r="C536" s="20" t="s">
        <v>10</v>
      </c>
      <c r="D536" s="21">
        <v>0.78700000000000003</v>
      </c>
      <c r="E536" s="22"/>
      <c r="F536" s="23">
        <f t="shared" ref="F536:F539" si="52">TRUNC(D536*E536,2)</f>
        <v>0</v>
      </c>
    </row>
    <row r="537" spans="1:6" x14ac:dyDescent="0.25">
      <c r="A537" s="18">
        <v>88316</v>
      </c>
      <c r="B537" s="19" t="s">
        <v>11</v>
      </c>
      <c r="C537" s="20" t="s">
        <v>10</v>
      </c>
      <c r="D537" s="21">
        <v>1.5740000000000001</v>
      </c>
      <c r="E537" s="22"/>
      <c r="F537" s="23">
        <f t="shared" si="52"/>
        <v>0</v>
      </c>
    </row>
    <row r="538" spans="1:6" x14ac:dyDescent="0.25">
      <c r="A538" s="18" t="s">
        <v>166</v>
      </c>
      <c r="B538" s="34" t="s">
        <v>167</v>
      </c>
      <c r="C538" s="20" t="s">
        <v>113</v>
      </c>
      <c r="D538" s="33">
        <v>1.03</v>
      </c>
      <c r="E538" s="22"/>
      <c r="F538" s="23">
        <f t="shared" si="52"/>
        <v>0</v>
      </c>
    </row>
    <row r="539" spans="1:6" ht="23.25" thickBot="1" x14ac:dyDescent="0.3">
      <c r="A539" s="18">
        <v>88628</v>
      </c>
      <c r="B539" s="32" t="s">
        <v>50</v>
      </c>
      <c r="C539" s="20" t="s">
        <v>28</v>
      </c>
      <c r="D539" s="31">
        <v>2.8000000000000001E-2</v>
      </c>
      <c r="E539" s="22"/>
      <c r="F539" s="23">
        <f t="shared" si="52"/>
        <v>0</v>
      </c>
    </row>
    <row r="540" spans="1:6" ht="15.75" thickBot="1" x14ac:dyDescent="0.3">
      <c r="A540" s="25"/>
      <c r="B540" s="26"/>
      <c r="C540" s="26"/>
      <c r="D540" s="27"/>
      <c r="E540" s="28" t="s">
        <v>12</v>
      </c>
      <c r="F540" s="29">
        <f>SUM(F534:F539)</f>
        <v>0</v>
      </c>
    </row>
    <row r="541" spans="1:6" ht="15.75" thickBot="1" x14ac:dyDescent="0.3"/>
    <row r="542" spans="1:6" ht="15.75" thickBot="1" x14ac:dyDescent="0.3">
      <c r="A542" s="1"/>
      <c r="B542" s="2" t="s">
        <v>1</v>
      </c>
      <c r="F542" s="30"/>
    </row>
    <row r="543" spans="1:6" ht="15.75" thickBot="1" x14ac:dyDescent="0.3">
      <c r="A543" s="3"/>
      <c r="B543" s="4" t="s">
        <v>2</v>
      </c>
      <c r="E543" s="5" t="s">
        <v>3</v>
      </c>
      <c r="F543" s="6"/>
    </row>
    <row r="544" spans="1:6" ht="45.75" thickBot="1" x14ac:dyDescent="0.3">
      <c r="A544" s="7" t="s">
        <v>118</v>
      </c>
      <c r="B544" s="8" t="s">
        <v>168</v>
      </c>
      <c r="C544" s="9"/>
      <c r="D544" s="10"/>
      <c r="E544" s="11"/>
      <c r="F544" s="12" t="s">
        <v>47</v>
      </c>
    </row>
    <row r="545" spans="1:6" x14ac:dyDescent="0.25">
      <c r="A545" s="13" t="s">
        <v>4</v>
      </c>
      <c r="B545" s="14" t="s">
        <v>5</v>
      </c>
      <c r="C545" s="14" t="s">
        <v>6</v>
      </c>
      <c r="D545" s="15" t="s">
        <v>7</v>
      </c>
      <c r="E545" s="16" t="s">
        <v>8</v>
      </c>
      <c r="F545" s="17" t="s">
        <v>9</v>
      </c>
    </row>
    <row r="546" spans="1:6" x14ac:dyDescent="0.25">
      <c r="A546" s="18" t="s">
        <v>78</v>
      </c>
      <c r="B546" s="19" t="s">
        <v>79</v>
      </c>
      <c r="C546" s="20" t="s">
        <v>22</v>
      </c>
      <c r="D546" s="21">
        <v>0.20899999999999999</v>
      </c>
      <c r="E546" s="22"/>
      <c r="F546" s="23">
        <f>TRUNC(D546*E546,2)</f>
        <v>0</v>
      </c>
    </row>
    <row r="547" spans="1:6" x14ac:dyDescent="0.25">
      <c r="A547" s="18" t="s">
        <v>78</v>
      </c>
      <c r="B547" s="19" t="s">
        <v>79</v>
      </c>
      <c r="C547" s="20" t="s">
        <v>23</v>
      </c>
      <c r="D547" s="21">
        <v>0.4405</v>
      </c>
      <c r="E547" s="22"/>
      <c r="F547" s="23">
        <f>TRUNC(D547*E547,2)</f>
        <v>0</v>
      </c>
    </row>
    <row r="548" spans="1:6" x14ac:dyDescent="0.25">
      <c r="A548" s="18">
        <v>88309</v>
      </c>
      <c r="B548" s="19" t="s">
        <v>41</v>
      </c>
      <c r="C548" s="20" t="s">
        <v>10</v>
      </c>
      <c r="D548" s="21">
        <v>0.9849</v>
      </c>
      <c r="E548" s="22"/>
      <c r="F548" s="23">
        <f t="shared" ref="F548:F551" si="53">TRUNC(D548*E548,2)</f>
        <v>0</v>
      </c>
    </row>
    <row r="549" spans="1:6" x14ac:dyDescent="0.25">
      <c r="A549" s="18">
        <v>88316</v>
      </c>
      <c r="B549" s="19" t="s">
        <v>11</v>
      </c>
      <c r="C549" s="20" t="s">
        <v>10</v>
      </c>
      <c r="D549" s="21">
        <v>1.9698</v>
      </c>
      <c r="E549" s="22"/>
      <c r="F549" s="23">
        <f t="shared" si="53"/>
        <v>0</v>
      </c>
    </row>
    <row r="550" spans="1:6" x14ac:dyDescent="0.25">
      <c r="A550" s="18" t="s">
        <v>169</v>
      </c>
      <c r="B550" s="34" t="s">
        <v>170</v>
      </c>
      <c r="C550" s="20" t="s">
        <v>113</v>
      </c>
      <c r="D550" s="33">
        <v>1.03</v>
      </c>
      <c r="E550" s="22"/>
      <c r="F550" s="23">
        <f t="shared" si="53"/>
        <v>0</v>
      </c>
    </row>
    <row r="551" spans="1:6" ht="23.25" thickBot="1" x14ac:dyDescent="0.3">
      <c r="A551" s="18">
        <v>88628</v>
      </c>
      <c r="B551" s="32" t="s">
        <v>50</v>
      </c>
      <c r="C551" s="20" t="s">
        <v>28</v>
      </c>
      <c r="D551" s="31">
        <v>3.4700000000000002E-2</v>
      </c>
      <c r="E551" s="22"/>
      <c r="F551" s="23">
        <f t="shared" si="53"/>
        <v>0</v>
      </c>
    </row>
    <row r="552" spans="1:6" ht="15.75" thickBot="1" x14ac:dyDescent="0.3">
      <c r="A552" s="25"/>
      <c r="B552" s="26"/>
      <c r="C552" s="26"/>
      <c r="D552" s="27"/>
      <c r="E552" s="28" t="s">
        <v>12</v>
      </c>
      <c r="F552" s="29">
        <f>SUM(F546:F551)</f>
        <v>0</v>
      </c>
    </row>
    <row r="553" spans="1:6" ht="15.75" thickBot="1" x14ac:dyDescent="0.3"/>
    <row r="554" spans="1:6" ht="15.75" thickBot="1" x14ac:dyDescent="0.3">
      <c r="A554" s="1"/>
      <c r="B554" s="2" t="s">
        <v>1</v>
      </c>
      <c r="F554" s="30"/>
    </row>
    <row r="555" spans="1:6" ht="15.75" thickBot="1" x14ac:dyDescent="0.3">
      <c r="A555" s="3"/>
      <c r="B555" s="4" t="s">
        <v>2</v>
      </c>
      <c r="E555" s="5" t="s">
        <v>3</v>
      </c>
      <c r="F555" s="6"/>
    </row>
    <row r="556" spans="1:6" ht="45.75" thickBot="1" x14ac:dyDescent="0.3">
      <c r="A556" s="7" t="s">
        <v>119</v>
      </c>
      <c r="B556" s="8" t="s">
        <v>171</v>
      </c>
      <c r="C556" s="9"/>
      <c r="D556" s="10"/>
      <c r="E556" s="11"/>
      <c r="F556" s="12" t="s">
        <v>47</v>
      </c>
    </row>
    <row r="557" spans="1:6" x14ac:dyDescent="0.25">
      <c r="A557" s="13" t="s">
        <v>4</v>
      </c>
      <c r="B557" s="14" t="s">
        <v>5</v>
      </c>
      <c r="C557" s="14" t="s">
        <v>6</v>
      </c>
      <c r="D557" s="15" t="s">
        <v>7</v>
      </c>
      <c r="E557" s="16" t="s">
        <v>8</v>
      </c>
      <c r="F557" s="17" t="s">
        <v>9</v>
      </c>
    </row>
    <row r="558" spans="1:6" x14ac:dyDescent="0.25">
      <c r="A558" s="18" t="s">
        <v>78</v>
      </c>
      <c r="B558" s="19" t="s">
        <v>79</v>
      </c>
      <c r="C558" s="20" t="s">
        <v>22</v>
      </c>
      <c r="D558" s="21">
        <v>0.28120000000000001</v>
      </c>
      <c r="E558" s="22"/>
      <c r="F558" s="23">
        <f>TRUNC(D558*E558,2)</f>
        <v>0</v>
      </c>
    </row>
    <row r="559" spans="1:6" x14ac:dyDescent="0.25">
      <c r="A559" s="18" t="s">
        <v>78</v>
      </c>
      <c r="B559" s="19" t="s">
        <v>79</v>
      </c>
      <c r="C559" s="20" t="s">
        <v>23</v>
      </c>
      <c r="D559" s="21">
        <v>0.59279999999999999</v>
      </c>
      <c r="E559" s="22"/>
      <c r="F559" s="23">
        <f>TRUNC(D559*E559,2)</f>
        <v>0</v>
      </c>
    </row>
    <row r="560" spans="1:6" x14ac:dyDescent="0.25">
      <c r="A560" s="18">
        <v>88309</v>
      </c>
      <c r="B560" s="19" t="s">
        <v>41</v>
      </c>
      <c r="C560" s="20" t="s">
        <v>10</v>
      </c>
      <c r="D560" s="21">
        <v>1.3253999999999999</v>
      </c>
      <c r="E560" s="22"/>
      <c r="F560" s="23">
        <f t="shared" ref="F560:F563" si="54">TRUNC(D560*E560,2)</f>
        <v>0</v>
      </c>
    </row>
    <row r="561" spans="1:6" x14ac:dyDescent="0.25">
      <c r="A561" s="18">
        <v>88316</v>
      </c>
      <c r="B561" s="19" t="s">
        <v>11</v>
      </c>
      <c r="C561" s="20" t="s">
        <v>10</v>
      </c>
      <c r="D561" s="21">
        <v>2.6507000000000001</v>
      </c>
      <c r="E561" s="22"/>
      <c r="F561" s="23">
        <f t="shared" si="54"/>
        <v>0</v>
      </c>
    </row>
    <row r="562" spans="1:6" x14ac:dyDescent="0.25">
      <c r="A562" s="18" t="s">
        <v>172</v>
      </c>
      <c r="B562" s="34" t="s">
        <v>173</v>
      </c>
      <c r="C562" s="20" t="s">
        <v>113</v>
      </c>
      <c r="D562" s="33">
        <v>1.03</v>
      </c>
      <c r="E562" s="22"/>
      <c r="F562" s="23">
        <f t="shared" si="54"/>
        <v>0</v>
      </c>
    </row>
    <row r="563" spans="1:6" ht="23.25" thickBot="1" x14ac:dyDescent="0.3">
      <c r="A563" s="18">
        <v>88628</v>
      </c>
      <c r="B563" s="32" t="s">
        <v>50</v>
      </c>
      <c r="C563" s="20" t="s">
        <v>28</v>
      </c>
      <c r="D563" s="31">
        <v>4.6199999999999998E-2</v>
      </c>
      <c r="E563" s="22"/>
      <c r="F563" s="23">
        <f t="shared" si="54"/>
        <v>0</v>
      </c>
    </row>
    <row r="564" spans="1:6" ht="15.75" thickBot="1" x14ac:dyDescent="0.3">
      <c r="A564" s="25"/>
      <c r="B564" s="26"/>
      <c r="C564" s="26"/>
      <c r="D564" s="27"/>
      <c r="E564" s="28" t="s">
        <v>12</v>
      </c>
      <c r="F564" s="29">
        <f>SUM(F558:F563)</f>
        <v>0</v>
      </c>
    </row>
    <row r="565" spans="1:6" ht="15.75" thickBot="1" x14ac:dyDescent="0.3"/>
    <row r="566" spans="1:6" ht="15.75" thickBot="1" x14ac:dyDescent="0.3">
      <c r="A566" s="1"/>
      <c r="B566" s="2" t="s">
        <v>1</v>
      </c>
      <c r="F566" s="30"/>
    </row>
    <row r="567" spans="1:6" ht="15.75" thickBot="1" x14ac:dyDescent="0.3">
      <c r="A567" s="3"/>
      <c r="B567" s="4" t="s">
        <v>2</v>
      </c>
      <c r="E567" s="5" t="s">
        <v>3</v>
      </c>
      <c r="F567" s="6"/>
    </row>
    <row r="568" spans="1:6" ht="45.75" thickBot="1" x14ac:dyDescent="0.3">
      <c r="A568" s="7" t="s">
        <v>120</v>
      </c>
      <c r="B568" s="8" t="s">
        <v>174</v>
      </c>
      <c r="C568" s="9"/>
      <c r="D568" s="10"/>
      <c r="E568" s="11"/>
      <c r="F568" s="12" t="s">
        <v>47</v>
      </c>
    </row>
    <row r="569" spans="1:6" x14ac:dyDescent="0.25">
      <c r="A569" s="13" t="s">
        <v>4</v>
      </c>
      <c r="B569" s="14" t="s">
        <v>5</v>
      </c>
      <c r="C569" s="14" t="s">
        <v>6</v>
      </c>
      <c r="D569" s="15" t="s">
        <v>7</v>
      </c>
      <c r="E569" s="16" t="s">
        <v>8</v>
      </c>
      <c r="F569" s="17" t="s">
        <v>9</v>
      </c>
    </row>
    <row r="570" spans="1:6" x14ac:dyDescent="0.25">
      <c r="A570" s="18" t="s">
        <v>78</v>
      </c>
      <c r="B570" s="19" t="s">
        <v>79</v>
      </c>
      <c r="C570" s="20" t="s">
        <v>22</v>
      </c>
      <c r="D570" s="21">
        <v>0.35339999999999999</v>
      </c>
      <c r="E570" s="22"/>
      <c r="F570" s="23">
        <f>TRUNC(D570*E570,2)</f>
        <v>0</v>
      </c>
    </row>
    <row r="571" spans="1:6" x14ac:dyDescent="0.25">
      <c r="A571" s="18" t="s">
        <v>78</v>
      </c>
      <c r="B571" s="19" t="s">
        <v>79</v>
      </c>
      <c r="C571" s="20" t="s">
        <v>23</v>
      </c>
      <c r="D571" s="21">
        <v>0.74509999999999998</v>
      </c>
      <c r="E571" s="22"/>
      <c r="F571" s="23">
        <f>TRUNC(D571*E571,2)</f>
        <v>0</v>
      </c>
    </row>
    <row r="572" spans="1:6" x14ac:dyDescent="0.25">
      <c r="A572" s="18">
        <v>88309</v>
      </c>
      <c r="B572" s="19" t="s">
        <v>41</v>
      </c>
      <c r="C572" s="20" t="s">
        <v>10</v>
      </c>
      <c r="D572" s="21">
        <v>1.6658999999999999</v>
      </c>
      <c r="E572" s="22"/>
      <c r="F572" s="23">
        <f t="shared" ref="F572:F575" si="55">TRUNC(D572*E572,2)</f>
        <v>0</v>
      </c>
    </row>
    <row r="573" spans="1:6" x14ac:dyDescent="0.25">
      <c r="A573" s="18">
        <v>88316</v>
      </c>
      <c r="B573" s="19" t="s">
        <v>11</v>
      </c>
      <c r="C573" s="20" t="s">
        <v>10</v>
      </c>
      <c r="D573" s="21">
        <v>3.3315999999999999</v>
      </c>
      <c r="E573" s="22"/>
      <c r="F573" s="23">
        <f t="shared" si="55"/>
        <v>0</v>
      </c>
    </row>
    <row r="574" spans="1:6" ht="15" customHeight="1" x14ac:dyDescent="0.25">
      <c r="A574" s="18" t="s">
        <v>175</v>
      </c>
      <c r="B574" s="34" t="s">
        <v>176</v>
      </c>
      <c r="C574" s="20" t="s">
        <v>113</v>
      </c>
      <c r="D574" s="33">
        <v>1.03</v>
      </c>
      <c r="E574" s="22"/>
      <c r="F574" s="23">
        <f t="shared" si="55"/>
        <v>0</v>
      </c>
    </row>
    <row r="575" spans="1:6" ht="23.25" thickBot="1" x14ac:dyDescent="0.3">
      <c r="A575" s="18">
        <v>88628</v>
      </c>
      <c r="B575" s="32" t="s">
        <v>50</v>
      </c>
      <c r="C575" s="20" t="s">
        <v>28</v>
      </c>
      <c r="D575" s="31">
        <v>5.7700000000000001E-2</v>
      </c>
      <c r="E575" s="22"/>
      <c r="F575" s="23">
        <f t="shared" si="55"/>
        <v>0</v>
      </c>
    </row>
    <row r="576" spans="1:6" ht="15.75" thickBot="1" x14ac:dyDescent="0.3">
      <c r="A576" s="25"/>
      <c r="B576" s="26"/>
      <c r="C576" s="26"/>
      <c r="D576" s="27"/>
      <c r="E576" s="28" t="s">
        <v>12</v>
      </c>
      <c r="F576" s="29">
        <f>SUM(F570:F575)</f>
        <v>0</v>
      </c>
    </row>
    <row r="577" spans="1:6" ht="15.75" thickBot="1" x14ac:dyDescent="0.3"/>
    <row r="578" spans="1:6" ht="15.75" thickBot="1" x14ac:dyDescent="0.3">
      <c r="A578" s="1"/>
      <c r="B578" s="2" t="s">
        <v>1</v>
      </c>
      <c r="F578" s="30"/>
    </row>
    <row r="579" spans="1:6" ht="15.75" thickBot="1" x14ac:dyDescent="0.3">
      <c r="A579" s="3"/>
      <c r="B579" s="4" t="s">
        <v>2</v>
      </c>
      <c r="E579" s="5" t="s">
        <v>3</v>
      </c>
      <c r="F579" s="6"/>
    </row>
    <row r="580" spans="1:6" ht="45.75" thickBot="1" x14ac:dyDescent="0.3">
      <c r="A580" s="7" t="s">
        <v>184</v>
      </c>
      <c r="B580" s="8" t="s">
        <v>183</v>
      </c>
      <c r="C580" s="9"/>
      <c r="D580" s="10"/>
      <c r="E580" s="11"/>
      <c r="F580" s="12" t="s">
        <v>47</v>
      </c>
    </row>
    <row r="581" spans="1:6" x14ac:dyDescent="0.25">
      <c r="A581" s="13" t="s">
        <v>4</v>
      </c>
      <c r="B581" s="14" t="s">
        <v>5</v>
      </c>
      <c r="C581" s="14" t="s">
        <v>6</v>
      </c>
      <c r="D581" s="15" t="s">
        <v>7</v>
      </c>
      <c r="E581" s="16" t="s">
        <v>8</v>
      </c>
      <c r="F581" s="17" t="s">
        <v>9</v>
      </c>
    </row>
    <row r="582" spans="1:6" x14ac:dyDescent="0.25">
      <c r="A582" s="18" t="s">
        <v>78</v>
      </c>
      <c r="B582" s="19" t="s">
        <v>79</v>
      </c>
      <c r="C582" s="20" t="s">
        <v>22</v>
      </c>
      <c r="D582" s="21">
        <v>0.39539999999999997</v>
      </c>
      <c r="E582" s="22"/>
      <c r="F582" s="23">
        <f>TRUNC(D582*E582,2)</f>
        <v>0</v>
      </c>
    </row>
    <row r="583" spans="1:6" x14ac:dyDescent="0.25">
      <c r="A583" s="18" t="s">
        <v>78</v>
      </c>
      <c r="B583" s="19" t="s">
        <v>79</v>
      </c>
      <c r="C583" s="20" t="s">
        <v>23</v>
      </c>
      <c r="D583" s="39">
        <v>0.83360000000000001</v>
      </c>
      <c r="E583" s="22"/>
      <c r="F583" s="23">
        <f>TRUNC(D583*E583,2)</f>
        <v>0</v>
      </c>
    </row>
    <row r="584" spans="1:6" x14ac:dyDescent="0.25">
      <c r="A584" s="18">
        <v>88309</v>
      </c>
      <c r="B584" s="19" t="s">
        <v>41</v>
      </c>
      <c r="C584" s="20" t="s">
        <v>10</v>
      </c>
      <c r="D584" s="21">
        <v>1.8637999999999999</v>
      </c>
      <c r="E584" s="22"/>
      <c r="F584" s="23">
        <f t="shared" ref="F584:F587" si="56">TRUNC(D584*E584,2)</f>
        <v>0</v>
      </c>
    </row>
    <row r="585" spans="1:6" x14ac:dyDescent="0.25">
      <c r="A585" s="18">
        <v>88316</v>
      </c>
      <c r="B585" s="19" t="s">
        <v>11</v>
      </c>
      <c r="C585" s="20" t="s">
        <v>10</v>
      </c>
      <c r="D585" s="21">
        <v>3.7273999999999998</v>
      </c>
      <c r="E585" s="22"/>
      <c r="F585" s="23">
        <f t="shared" si="56"/>
        <v>0</v>
      </c>
    </row>
    <row r="586" spans="1:6" ht="15" customHeight="1" x14ac:dyDescent="0.25">
      <c r="A586" s="18" t="s">
        <v>187</v>
      </c>
      <c r="B586" s="34" t="s">
        <v>186</v>
      </c>
      <c r="C586" s="20" t="s">
        <v>113</v>
      </c>
      <c r="D586" s="33">
        <v>1.03</v>
      </c>
      <c r="E586" s="22"/>
      <c r="F586" s="23">
        <f t="shared" si="56"/>
        <v>0</v>
      </c>
    </row>
    <row r="587" spans="1:6" ht="23.25" thickBot="1" x14ac:dyDescent="0.3">
      <c r="A587" s="18">
        <v>88628</v>
      </c>
      <c r="B587" s="32" t="s">
        <v>50</v>
      </c>
      <c r="C587" s="20" t="s">
        <v>28</v>
      </c>
      <c r="D587" s="31">
        <v>6.4399999999999999E-2</v>
      </c>
      <c r="E587" s="22"/>
      <c r="F587" s="23">
        <f t="shared" si="56"/>
        <v>0</v>
      </c>
    </row>
    <row r="588" spans="1:6" ht="15.75" thickBot="1" x14ac:dyDescent="0.3">
      <c r="A588" s="25"/>
      <c r="B588" s="26"/>
      <c r="C588" s="26"/>
      <c r="D588" s="27"/>
      <c r="E588" s="28" t="s">
        <v>12</v>
      </c>
      <c r="F588" s="29">
        <f>SUM(F582:F587)</f>
        <v>0</v>
      </c>
    </row>
    <row r="589" spans="1:6" ht="15.75" thickBot="1" x14ac:dyDescent="0.3"/>
    <row r="590" spans="1:6" ht="15.75" thickBot="1" x14ac:dyDescent="0.3">
      <c r="A590" s="1"/>
      <c r="B590" s="2" t="s">
        <v>1</v>
      </c>
      <c r="F590" s="30"/>
    </row>
    <row r="591" spans="1:6" ht="15.75" thickBot="1" x14ac:dyDescent="0.3">
      <c r="A591" s="3"/>
      <c r="B591" s="4" t="s">
        <v>2</v>
      </c>
      <c r="E591" s="5" t="s">
        <v>3</v>
      </c>
      <c r="F591" s="6"/>
    </row>
    <row r="592" spans="1:6" ht="45.75" thickBot="1" x14ac:dyDescent="0.3">
      <c r="A592" s="7" t="s">
        <v>188</v>
      </c>
      <c r="B592" s="8" t="s">
        <v>189</v>
      </c>
      <c r="C592" s="9"/>
      <c r="D592" s="10"/>
      <c r="E592" s="11"/>
      <c r="F592" s="12" t="s">
        <v>47</v>
      </c>
    </row>
    <row r="593" spans="1:6" x14ac:dyDescent="0.25">
      <c r="A593" s="13" t="s">
        <v>4</v>
      </c>
      <c r="B593" s="14" t="s">
        <v>5</v>
      </c>
      <c r="C593" s="14" t="s">
        <v>6</v>
      </c>
      <c r="D593" s="15" t="s">
        <v>7</v>
      </c>
      <c r="E593" s="16" t="s">
        <v>8</v>
      </c>
      <c r="F593" s="17" t="s">
        <v>9</v>
      </c>
    </row>
    <row r="594" spans="1:6" x14ac:dyDescent="0.25">
      <c r="A594" s="18" t="s">
        <v>78</v>
      </c>
      <c r="B594" s="19" t="s">
        <v>79</v>
      </c>
      <c r="C594" s="20" t="s">
        <v>22</v>
      </c>
      <c r="D594" s="21">
        <v>0.43740000000000001</v>
      </c>
      <c r="E594" s="22"/>
      <c r="F594" s="23">
        <f>TRUNC(D594*E594,2)</f>
        <v>0</v>
      </c>
    </row>
    <row r="595" spans="1:6" x14ac:dyDescent="0.25">
      <c r="A595" s="18" t="s">
        <v>78</v>
      </c>
      <c r="B595" s="19" t="s">
        <v>79</v>
      </c>
      <c r="C595" s="20" t="s">
        <v>23</v>
      </c>
      <c r="D595" s="39">
        <v>0.92210000000000003</v>
      </c>
      <c r="E595" s="22"/>
      <c r="F595" s="23">
        <f>TRUNC(D595*E595,2)</f>
        <v>0</v>
      </c>
    </row>
    <row r="596" spans="1:6" x14ac:dyDescent="0.25">
      <c r="A596" s="18">
        <v>88309</v>
      </c>
      <c r="B596" s="19" t="s">
        <v>41</v>
      </c>
      <c r="C596" s="20" t="s">
        <v>10</v>
      </c>
      <c r="D596" s="21">
        <v>2.0617000000000001</v>
      </c>
      <c r="E596" s="22"/>
      <c r="F596" s="23">
        <f t="shared" ref="F596:F599" si="57">TRUNC(D596*E596,2)</f>
        <v>0</v>
      </c>
    </row>
    <row r="597" spans="1:6" x14ac:dyDescent="0.25">
      <c r="A597" s="18">
        <v>88316</v>
      </c>
      <c r="B597" s="19" t="s">
        <v>11</v>
      </c>
      <c r="C597" s="20" t="s">
        <v>10</v>
      </c>
      <c r="D597" s="21">
        <v>4.1231999999999998</v>
      </c>
      <c r="E597" s="22"/>
      <c r="F597" s="23">
        <f t="shared" si="57"/>
        <v>0</v>
      </c>
    </row>
    <row r="598" spans="1:6" ht="15" customHeight="1" x14ac:dyDescent="0.25">
      <c r="A598" s="18" t="s">
        <v>190</v>
      </c>
      <c r="B598" s="34" t="s">
        <v>185</v>
      </c>
      <c r="C598" s="20" t="s">
        <v>113</v>
      </c>
      <c r="D598" s="33">
        <v>1.03</v>
      </c>
      <c r="E598" s="22"/>
      <c r="F598" s="23">
        <f t="shared" si="57"/>
        <v>0</v>
      </c>
    </row>
    <row r="599" spans="1:6" ht="23.25" thickBot="1" x14ac:dyDescent="0.3">
      <c r="A599" s="18">
        <v>88628</v>
      </c>
      <c r="B599" s="32" t="s">
        <v>50</v>
      </c>
      <c r="C599" s="20" t="s">
        <v>28</v>
      </c>
      <c r="D599" s="31">
        <v>7.3400000000000007E-2</v>
      </c>
      <c r="E599" s="22"/>
      <c r="F599" s="23">
        <f t="shared" si="57"/>
        <v>0</v>
      </c>
    </row>
    <row r="600" spans="1:6" ht="15.75" thickBot="1" x14ac:dyDescent="0.3">
      <c r="A600" s="25"/>
      <c r="B600" s="26"/>
      <c r="C600" s="26"/>
      <c r="D600" s="27"/>
      <c r="E600" s="28" t="s">
        <v>12</v>
      </c>
      <c r="F600" s="29">
        <f>SUM(F594:F599)</f>
        <v>0</v>
      </c>
    </row>
    <row r="601" spans="1:6" ht="15.75" thickBot="1" x14ac:dyDescent="0.3"/>
    <row r="602" spans="1:6" ht="15.75" thickBot="1" x14ac:dyDescent="0.3">
      <c r="A602" s="1"/>
      <c r="B602" s="2" t="s">
        <v>1</v>
      </c>
      <c r="F602" s="30"/>
    </row>
    <row r="603" spans="1:6" ht="15.75" thickBot="1" x14ac:dyDescent="0.3">
      <c r="A603" s="3"/>
      <c r="B603" s="4" t="s">
        <v>2</v>
      </c>
      <c r="E603" s="5" t="s">
        <v>3</v>
      </c>
      <c r="F603" s="6"/>
    </row>
    <row r="604" spans="1:6" ht="45.75" thickBot="1" x14ac:dyDescent="0.3">
      <c r="A604" s="7" t="s">
        <v>191</v>
      </c>
      <c r="B604" s="8" t="s">
        <v>192</v>
      </c>
      <c r="C604" s="9"/>
      <c r="D604" s="10"/>
      <c r="E604" s="11"/>
      <c r="F604" s="12" t="s">
        <v>47</v>
      </c>
    </row>
    <row r="605" spans="1:6" x14ac:dyDescent="0.25">
      <c r="A605" s="13" t="s">
        <v>4</v>
      </c>
      <c r="B605" s="14" t="s">
        <v>5</v>
      </c>
      <c r="C605" s="14" t="s">
        <v>6</v>
      </c>
      <c r="D605" s="15" t="s">
        <v>7</v>
      </c>
      <c r="E605" s="16" t="s">
        <v>8</v>
      </c>
      <c r="F605" s="17" t="s">
        <v>9</v>
      </c>
    </row>
    <row r="606" spans="1:6" x14ac:dyDescent="0.25">
      <c r="A606" s="18" t="s">
        <v>60</v>
      </c>
      <c r="B606" s="19" t="s">
        <v>61</v>
      </c>
      <c r="C606" s="20" t="s">
        <v>22</v>
      </c>
      <c r="D606" s="21">
        <v>0.16300000000000001</v>
      </c>
      <c r="E606" s="22"/>
      <c r="F606" s="23">
        <f>TRUNC(D606*E606,2)</f>
        <v>0</v>
      </c>
    </row>
    <row r="607" spans="1:6" x14ac:dyDescent="0.25">
      <c r="A607" s="18" t="s">
        <v>60</v>
      </c>
      <c r="B607" s="19" t="s">
        <v>61</v>
      </c>
      <c r="C607" s="20" t="s">
        <v>23</v>
      </c>
      <c r="D607" s="21">
        <v>0.34499999999999997</v>
      </c>
      <c r="E607" s="22"/>
      <c r="F607" s="23">
        <f>TRUNC(D607*E607,2)</f>
        <v>0</v>
      </c>
    </row>
    <row r="608" spans="1:6" x14ac:dyDescent="0.25">
      <c r="A608" s="18">
        <v>88309</v>
      </c>
      <c r="B608" s="19" t="s">
        <v>41</v>
      </c>
      <c r="C608" s="20" t="s">
        <v>10</v>
      </c>
      <c r="D608" s="21">
        <v>0.77</v>
      </c>
      <c r="E608" s="22"/>
      <c r="F608" s="23">
        <f t="shared" ref="F608:F611" si="58">TRUNC(D608*E608,2)</f>
        <v>0</v>
      </c>
    </row>
    <row r="609" spans="1:6" x14ac:dyDescent="0.25">
      <c r="A609" s="18">
        <v>88316</v>
      </c>
      <c r="B609" s="19" t="s">
        <v>11</v>
      </c>
      <c r="C609" s="20" t="s">
        <v>10</v>
      </c>
      <c r="D609" s="21">
        <v>1.5389999999999999</v>
      </c>
      <c r="E609" s="22"/>
      <c r="F609" s="23">
        <f t="shared" si="58"/>
        <v>0</v>
      </c>
    </row>
    <row r="610" spans="1:6" x14ac:dyDescent="0.25">
      <c r="A610" s="18" t="s">
        <v>163</v>
      </c>
      <c r="B610" s="34" t="s">
        <v>164</v>
      </c>
      <c r="C610" s="20" t="s">
        <v>113</v>
      </c>
      <c r="D610" s="33">
        <v>1.03</v>
      </c>
      <c r="E610" s="22"/>
      <c r="F610" s="23">
        <f t="shared" si="58"/>
        <v>0</v>
      </c>
    </row>
    <row r="611" spans="1:6" ht="23.25" thickBot="1" x14ac:dyDescent="0.3">
      <c r="A611" s="18">
        <v>88628</v>
      </c>
      <c r="B611" s="32" t="s">
        <v>50</v>
      </c>
      <c r="C611" s="20" t="s">
        <v>28</v>
      </c>
      <c r="D611" s="31">
        <v>1.2E-2</v>
      </c>
      <c r="E611" s="22"/>
      <c r="F611" s="23">
        <f t="shared" si="58"/>
        <v>0</v>
      </c>
    </row>
    <row r="612" spans="1:6" ht="15.75" thickBot="1" x14ac:dyDescent="0.3">
      <c r="A612" s="25"/>
      <c r="B612" s="26"/>
      <c r="C612" s="26"/>
      <c r="D612" s="27"/>
      <c r="E612" s="28" t="s">
        <v>12</v>
      </c>
      <c r="F612" s="29">
        <f>SUM(F606:F611)</f>
        <v>0</v>
      </c>
    </row>
    <row r="613" spans="1:6" ht="15.75" thickBot="1" x14ac:dyDescent="0.3"/>
    <row r="614" spans="1:6" ht="15.75" thickBot="1" x14ac:dyDescent="0.3">
      <c r="A614" s="1"/>
      <c r="B614" s="2" t="s">
        <v>1</v>
      </c>
      <c r="F614" s="30"/>
    </row>
    <row r="615" spans="1:6" ht="15.75" thickBot="1" x14ac:dyDescent="0.3">
      <c r="A615" s="3"/>
      <c r="B615" s="4" t="s">
        <v>2</v>
      </c>
      <c r="E615" s="5" t="s">
        <v>3</v>
      </c>
      <c r="F615" s="6"/>
    </row>
    <row r="616" spans="1:6" ht="45.75" thickBot="1" x14ac:dyDescent="0.3">
      <c r="A616" s="7" t="s">
        <v>194</v>
      </c>
      <c r="B616" s="8" t="s">
        <v>809</v>
      </c>
      <c r="C616" s="9"/>
      <c r="D616" s="10"/>
      <c r="E616" s="11"/>
      <c r="F616" s="12" t="s">
        <v>47</v>
      </c>
    </row>
    <row r="617" spans="1:6" x14ac:dyDescent="0.25">
      <c r="A617" s="13" t="s">
        <v>4</v>
      </c>
      <c r="B617" s="14" t="s">
        <v>5</v>
      </c>
      <c r="C617" s="14" t="s">
        <v>6</v>
      </c>
      <c r="D617" s="15" t="s">
        <v>7</v>
      </c>
      <c r="E617" s="16" t="s">
        <v>8</v>
      </c>
      <c r="F617" s="17" t="s">
        <v>9</v>
      </c>
    </row>
    <row r="618" spans="1:6" x14ac:dyDescent="0.25">
      <c r="A618" s="18" t="s">
        <v>60</v>
      </c>
      <c r="B618" s="19" t="s">
        <v>61</v>
      </c>
      <c r="C618" s="20" t="s">
        <v>22</v>
      </c>
      <c r="D618" s="21">
        <v>0.20100000000000001</v>
      </c>
      <c r="E618" s="22"/>
      <c r="F618" s="23">
        <f>TRUNC(D618*E618,2)</f>
        <v>0</v>
      </c>
    </row>
    <row r="619" spans="1:6" x14ac:dyDescent="0.25">
      <c r="A619" s="18" t="s">
        <v>60</v>
      </c>
      <c r="B619" s="19" t="s">
        <v>61</v>
      </c>
      <c r="C619" s="20" t="s">
        <v>23</v>
      </c>
      <c r="D619" s="21">
        <v>0.42399999999999999</v>
      </c>
      <c r="E619" s="22"/>
      <c r="F619" s="23">
        <f>TRUNC(D619*E619,2)</f>
        <v>0</v>
      </c>
    </row>
    <row r="620" spans="1:6" x14ac:dyDescent="0.25">
      <c r="A620" s="18">
        <v>88309</v>
      </c>
      <c r="B620" s="19" t="s">
        <v>41</v>
      </c>
      <c r="C620" s="20" t="s">
        <v>10</v>
      </c>
      <c r="D620" s="21">
        <v>0.94699999999999995</v>
      </c>
      <c r="E620" s="22"/>
      <c r="F620" s="23">
        <f t="shared" ref="F620:F623" si="59">TRUNC(D620*E620,2)</f>
        <v>0</v>
      </c>
    </row>
    <row r="621" spans="1:6" x14ac:dyDescent="0.25">
      <c r="A621" s="18">
        <v>88316</v>
      </c>
      <c r="B621" s="19" t="s">
        <v>11</v>
      </c>
      <c r="C621" s="20" t="s">
        <v>10</v>
      </c>
      <c r="D621" s="21">
        <v>1.893</v>
      </c>
      <c r="E621" s="22"/>
      <c r="F621" s="23">
        <f t="shared" si="59"/>
        <v>0</v>
      </c>
    </row>
    <row r="622" spans="1:6" x14ac:dyDescent="0.25">
      <c r="A622" s="18" t="s">
        <v>166</v>
      </c>
      <c r="B622" s="34" t="s">
        <v>167</v>
      </c>
      <c r="C622" s="20" t="s">
        <v>113</v>
      </c>
      <c r="D622" s="33">
        <v>1.03</v>
      </c>
      <c r="E622" s="22"/>
      <c r="F622" s="23">
        <f t="shared" si="59"/>
        <v>0</v>
      </c>
    </row>
    <row r="623" spans="1:6" ht="23.25" thickBot="1" x14ac:dyDescent="0.3">
      <c r="A623" s="18">
        <v>88628</v>
      </c>
      <c r="B623" s="32" t="s">
        <v>50</v>
      </c>
      <c r="C623" s="20" t="s">
        <v>28</v>
      </c>
      <c r="D623" s="31">
        <v>2.8000000000000001E-2</v>
      </c>
      <c r="E623" s="22"/>
      <c r="F623" s="23">
        <f t="shared" si="59"/>
        <v>0</v>
      </c>
    </row>
    <row r="624" spans="1:6" ht="15.75" thickBot="1" x14ac:dyDescent="0.3">
      <c r="A624" s="25"/>
      <c r="B624" s="26"/>
      <c r="C624" s="26"/>
      <c r="D624" s="27"/>
      <c r="E624" s="28" t="s">
        <v>12</v>
      </c>
      <c r="F624" s="29">
        <f>SUM(F618:F623)</f>
        <v>0</v>
      </c>
    </row>
    <row r="625" spans="1:6" ht="15.75" thickBot="1" x14ac:dyDescent="0.3"/>
    <row r="626" spans="1:6" ht="15.75" thickBot="1" x14ac:dyDescent="0.3">
      <c r="A626" s="1"/>
      <c r="B626" s="2" t="s">
        <v>1</v>
      </c>
      <c r="F626" s="30"/>
    </row>
    <row r="627" spans="1:6" ht="15.75" thickBot="1" x14ac:dyDescent="0.3">
      <c r="A627" s="3"/>
      <c r="B627" s="4" t="s">
        <v>2</v>
      </c>
      <c r="E627" s="5" t="s">
        <v>3</v>
      </c>
      <c r="F627" s="6"/>
    </row>
    <row r="628" spans="1:6" ht="45.75" thickBot="1" x14ac:dyDescent="0.3">
      <c r="A628" s="7" t="s">
        <v>195</v>
      </c>
      <c r="B628" s="8" t="s">
        <v>810</v>
      </c>
      <c r="C628" s="9"/>
      <c r="D628" s="10"/>
      <c r="E628" s="11"/>
      <c r="F628" s="12" t="s">
        <v>47</v>
      </c>
    </row>
    <row r="629" spans="1:6" x14ac:dyDescent="0.25">
      <c r="A629" s="13" t="s">
        <v>4</v>
      </c>
      <c r="B629" s="14" t="s">
        <v>5</v>
      </c>
      <c r="C629" s="14" t="s">
        <v>6</v>
      </c>
      <c r="D629" s="15" t="s">
        <v>7</v>
      </c>
      <c r="E629" s="16" t="s">
        <v>8</v>
      </c>
      <c r="F629" s="17" t="s">
        <v>9</v>
      </c>
    </row>
    <row r="630" spans="1:6" x14ac:dyDescent="0.25">
      <c r="A630" s="18" t="s">
        <v>78</v>
      </c>
      <c r="B630" s="19" t="s">
        <v>79</v>
      </c>
      <c r="C630" s="20" t="s">
        <v>22</v>
      </c>
      <c r="D630" s="21">
        <v>0.24940000000000001</v>
      </c>
      <c r="E630" s="22"/>
      <c r="F630" s="23">
        <f>TRUNC(D630*E630,2)</f>
        <v>0</v>
      </c>
    </row>
    <row r="631" spans="1:6" x14ac:dyDescent="0.25">
      <c r="A631" s="18" t="s">
        <v>78</v>
      </c>
      <c r="B631" s="19" t="s">
        <v>79</v>
      </c>
      <c r="C631" s="20" t="s">
        <v>23</v>
      </c>
      <c r="D631" s="21">
        <v>0.52600000000000002</v>
      </c>
      <c r="E631" s="22"/>
      <c r="F631" s="23">
        <f>TRUNC(D631*E631,2)</f>
        <v>0</v>
      </c>
    </row>
    <row r="632" spans="1:6" x14ac:dyDescent="0.25">
      <c r="A632" s="18">
        <v>88309</v>
      </c>
      <c r="B632" s="19" t="s">
        <v>41</v>
      </c>
      <c r="C632" s="20" t="s">
        <v>10</v>
      </c>
      <c r="D632" s="21">
        <v>1.1748000000000001</v>
      </c>
      <c r="E632" s="22"/>
      <c r="F632" s="23">
        <f t="shared" ref="F632:F635" si="60">TRUNC(D632*E632,2)</f>
        <v>0</v>
      </c>
    </row>
    <row r="633" spans="1:6" x14ac:dyDescent="0.25">
      <c r="A633" s="18">
        <v>88316</v>
      </c>
      <c r="B633" s="19" t="s">
        <v>11</v>
      </c>
      <c r="C633" s="20" t="s">
        <v>10</v>
      </c>
      <c r="D633" s="21">
        <v>2.3483999999999998</v>
      </c>
      <c r="E633" s="22"/>
      <c r="F633" s="23">
        <f t="shared" si="60"/>
        <v>0</v>
      </c>
    </row>
    <row r="634" spans="1:6" x14ac:dyDescent="0.25">
      <c r="A634" s="18" t="s">
        <v>169</v>
      </c>
      <c r="B634" s="34" t="s">
        <v>170</v>
      </c>
      <c r="C634" s="20" t="s">
        <v>113</v>
      </c>
      <c r="D634" s="33">
        <v>1.03</v>
      </c>
      <c r="E634" s="22"/>
      <c r="F634" s="23">
        <f t="shared" si="60"/>
        <v>0</v>
      </c>
    </row>
    <row r="635" spans="1:6" ht="23.25" thickBot="1" x14ac:dyDescent="0.3">
      <c r="A635" s="18">
        <v>88628</v>
      </c>
      <c r="B635" s="32" t="s">
        <v>50</v>
      </c>
      <c r="C635" s="20" t="s">
        <v>28</v>
      </c>
      <c r="D635" s="31">
        <v>3.4700000000000002E-2</v>
      </c>
      <c r="E635" s="22"/>
      <c r="F635" s="23">
        <f t="shared" si="60"/>
        <v>0</v>
      </c>
    </row>
    <row r="636" spans="1:6" ht="15.75" thickBot="1" x14ac:dyDescent="0.3">
      <c r="A636" s="25"/>
      <c r="B636" s="26"/>
      <c r="C636" s="26"/>
      <c r="D636" s="27"/>
      <c r="E636" s="28" t="s">
        <v>12</v>
      </c>
      <c r="F636" s="29">
        <f>SUM(F630:F635)</f>
        <v>0</v>
      </c>
    </row>
    <row r="637" spans="1:6" ht="15.75" thickBot="1" x14ac:dyDescent="0.3"/>
    <row r="638" spans="1:6" ht="15.75" thickBot="1" x14ac:dyDescent="0.3">
      <c r="A638" s="1"/>
      <c r="B638" s="2" t="s">
        <v>1</v>
      </c>
      <c r="F638" s="30"/>
    </row>
    <row r="639" spans="1:6" ht="15.75" thickBot="1" x14ac:dyDescent="0.3">
      <c r="A639" s="3"/>
      <c r="B639" s="4" t="s">
        <v>2</v>
      </c>
      <c r="E639" s="5" t="s">
        <v>3</v>
      </c>
      <c r="F639" s="6"/>
    </row>
    <row r="640" spans="1:6" ht="45.75" thickBot="1" x14ac:dyDescent="0.3">
      <c r="A640" s="7" t="s">
        <v>196</v>
      </c>
      <c r="B640" s="8" t="s">
        <v>811</v>
      </c>
      <c r="C640" s="9"/>
      <c r="D640" s="10"/>
      <c r="E640" s="11"/>
      <c r="F640" s="12" t="s">
        <v>47</v>
      </c>
    </row>
    <row r="641" spans="1:6" x14ac:dyDescent="0.25">
      <c r="A641" s="13" t="s">
        <v>4</v>
      </c>
      <c r="B641" s="14" t="s">
        <v>5</v>
      </c>
      <c r="C641" s="14" t="s">
        <v>6</v>
      </c>
      <c r="D641" s="15" t="s">
        <v>7</v>
      </c>
      <c r="E641" s="16" t="s">
        <v>8</v>
      </c>
      <c r="F641" s="17" t="s">
        <v>9</v>
      </c>
    </row>
    <row r="642" spans="1:6" x14ac:dyDescent="0.25">
      <c r="A642" s="18" t="s">
        <v>78</v>
      </c>
      <c r="B642" s="19" t="s">
        <v>79</v>
      </c>
      <c r="C642" s="20" t="s">
        <v>22</v>
      </c>
      <c r="D642" s="21">
        <v>0.33139999999999997</v>
      </c>
      <c r="E642" s="22"/>
      <c r="F642" s="23">
        <f>TRUNC(D642*E642,2)</f>
        <v>0</v>
      </c>
    </row>
    <row r="643" spans="1:6" x14ac:dyDescent="0.25">
      <c r="A643" s="18" t="s">
        <v>78</v>
      </c>
      <c r="B643" s="19" t="s">
        <v>79</v>
      </c>
      <c r="C643" s="20" t="s">
        <v>23</v>
      </c>
      <c r="D643" s="21">
        <v>0.69910000000000005</v>
      </c>
      <c r="E643" s="22"/>
      <c r="F643" s="23">
        <f>TRUNC(D643*E643,2)</f>
        <v>0</v>
      </c>
    </row>
    <row r="644" spans="1:6" x14ac:dyDescent="0.25">
      <c r="A644" s="18">
        <v>88309</v>
      </c>
      <c r="B644" s="19" t="s">
        <v>41</v>
      </c>
      <c r="C644" s="20" t="s">
        <v>10</v>
      </c>
      <c r="D644" s="21">
        <v>1.5615000000000001</v>
      </c>
      <c r="E644" s="22"/>
      <c r="F644" s="23">
        <f t="shared" ref="F644:F647" si="61">TRUNC(D644*E644,2)</f>
        <v>0</v>
      </c>
    </row>
    <row r="645" spans="1:6" x14ac:dyDescent="0.25">
      <c r="A645" s="18">
        <v>88316</v>
      </c>
      <c r="B645" s="19" t="s">
        <v>11</v>
      </c>
      <c r="C645" s="20" t="s">
        <v>10</v>
      </c>
      <c r="D645" s="21">
        <v>3.1213000000000002</v>
      </c>
      <c r="E645" s="22"/>
      <c r="F645" s="23">
        <f t="shared" si="61"/>
        <v>0</v>
      </c>
    </row>
    <row r="646" spans="1:6" x14ac:dyDescent="0.25">
      <c r="A646" s="18" t="s">
        <v>172</v>
      </c>
      <c r="B646" s="34" t="s">
        <v>173</v>
      </c>
      <c r="C646" s="20" t="s">
        <v>113</v>
      </c>
      <c r="D646" s="33">
        <v>1.03</v>
      </c>
      <c r="E646" s="22"/>
      <c r="F646" s="23">
        <f t="shared" si="61"/>
        <v>0</v>
      </c>
    </row>
    <row r="647" spans="1:6" ht="23.25" thickBot="1" x14ac:dyDescent="0.3">
      <c r="A647" s="18">
        <v>88628</v>
      </c>
      <c r="B647" s="32" t="s">
        <v>50</v>
      </c>
      <c r="C647" s="20" t="s">
        <v>28</v>
      </c>
      <c r="D647" s="31">
        <v>4.6199999999999998E-2</v>
      </c>
      <c r="E647" s="22"/>
      <c r="F647" s="23">
        <f t="shared" si="61"/>
        <v>0</v>
      </c>
    </row>
    <row r="648" spans="1:6" ht="15.75" thickBot="1" x14ac:dyDescent="0.3">
      <c r="A648" s="25"/>
      <c r="B648" s="26"/>
      <c r="C648" s="26"/>
      <c r="D648" s="27"/>
      <c r="E648" s="28" t="s">
        <v>12</v>
      </c>
      <c r="F648" s="29">
        <f>SUM(F642:F647)</f>
        <v>0</v>
      </c>
    </row>
    <row r="649" spans="1:6" ht="15.75" thickBot="1" x14ac:dyDescent="0.3"/>
    <row r="650" spans="1:6" ht="15.75" thickBot="1" x14ac:dyDescent="0.3">
      <c r="A650" s="1"/>
      <c r="B650" s="2" t="s">
        <v>1</v>
      </c>
      <c r="F650" s="30"/>
    </row>
    <row r="651" spans="1:6" ht="15.75" thickBot="1" x14ac:dyDescent="0.3">
      <c r="A651" s="3"/>
      <c r="B651" s="4" t="s">
        <v>2</v>
      </c>
      <c r="E651" s="5" t="s">
        <v>3</v>
      </c>
      <c r="F651" s="6"/>
    </row>
    <row r="652" spans="1:6" ht="45.75" thickBot="1" x14ac:dyDescent="0.3">
      <c r="A652" s="7" t="s">
        <v>197</v>
      </c>
      <c r="B652" s="8" t="s">
        <v>198</v>
      </c>
      <c r="C652" s="9"/>
      <c r="D652" s="10"/>
      <c r="E652" s="11"/>
      <c r="F652" s="12" t="s">
        <v>47</v>
      </c>
    </row>
    <row r="653" spans="1:6" x14ac:dyDescent="0.25">
      <c r="A653" s="13" t="s">
        <v>4</v>
      </c>
      <c r="B653" s="14" t="s">
        <v>5</v>
      </c>
      <c r="C653" s="14" t="s">
        <v>6</v>
      </c>
      <c r="D653" s="15" t="s">
        <v>7</v>
      </c>
      <c r="E653" s="16" t="s">
        <v>8</v>
      </c>
      <c r="F653" s="17" t="s">
        <v>9</v>
      </c>
    </row>
    <row r="654" spans="1:6" x14ac:dyDescent="0.25">
      <c r="A654" s="18" t="s">
        <v>78</v>
      </c>
      <c r="B654" s="19" t="s">
        <v>79</v>
      </c>
      <c r="C654" s="20" t="s">
        <v>22</v>
      </c>
      <c r="D654" s="21">
        <v>0.41339999999999999</v>
      </c>
      <c r="E654" s="22"/>
      <c r="F654" s="23">
        <f>TRUNC(D654*E654,2)</f>
        <v>0</v>
      </c>
    </row>
    <row r="655" spans="1:6" x14ac:dyDescent="0.25">
      <c r="A655" s="18" t="s">
        <v>78</v>
      </c>
      <c r="B655" s="19" t="s">
        <v>79</v>
      </c>
      <c r="C655" s="20" t="s">
        <v>23</v>
      </c>
      <c r="D655" s="21">
        <v>0.87219999999999998</v>
      </c>
      <c r="E655" s="22"/>
      <c r="F655" s="23">
        <f>TRUNC(D655*E655,2)</f>
        <v>0</v>
      </c>
    </row>
    <row r="656" spans="1:6" x14ac:dyDescent="0.25">
      <c r="A656" s="18">
        <v>88309</v>
      </c>
      <c r="B656" s="19" t="s">
        <v>41</v>
      </c>
      <c r="C656" s="20" t="s">
        <v>10</v>
      </c>
      <c r="D656" s="21">
        <v>1.9481999999999999</v>
      </c>
      <c r="E656" s="22"/>
      <c r="F656" s="23">
        <f t="shared" ref="F656:F659" si="62">TRUNC(D656*E656,2)</f>
        <v>0</v>
      </c>
    </row>
    <row r="657" spans="1:6" x14ac:dyDescent="0.25">
      <c r="A657" s="18">
        <v>88316</v>
      </c>
      <c r="B657" s="19" t="s">
        <v>11</v>
      </c>
      <c r="C657" s="20" t="s">
        <v>10</v>
      </c>
      <c r="D657" s="21">
        <v>3.8942000000000001</v>
      </c>
      <c r="E657" s="22"/>
      <c r="F657" s="23">
        <f t="shared" si="62"/>
        <v>0</v>
      </c>
    </row>
    <row r="658" spans="1:6" ht="15" customHeight="1" x14ac:dyDescent="0.25">
      <c r="A658" s="18" t="s">
        <v>175</v>
      </c>
      <c r="B658" s="34" t="s">
        <v>176</v>
      </c>
      <c r="C658" s="20" t="s">
        <v>113</v>
      </c>
      <c r="D658" s="33">
        <v>1.03</v>
      </c>
      <c r="E658" s="22"/>
      <c r="F658" s="23">
        <f t="shared" si="62"/>
        <v>0</v>
      </c>
    </row>
    <row r="659" spans="1:6" ht="23.25" thickBot="1" x14ac:dyDescent="0.3">
      <c r="A659" s="18">
        <v>88628</v>
      </c>
      <c r="B659" s="32" t="s">
        <v>50</v>
      </c>
      <c r="C659" s="20" t="s">
        <v>28</v>
      </c>
      <c r="D659" s="31">
        <v>5.7700000000000001E-2</v>
      </c>
      <c r="E659" s="22"/>
      <c r="F659" s="23">
        <f t="shared" si="62"/>
        <v>0</v>
      </c>
    </row>
    <row r="660" spans="1:6" ht="15.75" thickBot="1" x14ac:dyDescent="0.3">
      <c r="A660" s="25"/>
      <c r="B660" s="26"/>
      <c r="C660" s="26"/>
      <c r="D660" s="27"/>
      <c r="E660" s="28" t="s">
        <v>12</v>
      </c>
      <c r="F660" s="29">
        <f>SUM(F654:F659)</f>
        <v>0</v>
      </c>
    </row>
    <row r="661" spans="1:6" ht="15.75" thickBot="1" x14ac:dyDescent="0.3"/>
    <row r="662" spans="1:6" ht="15.75" thickBot="1" x14ac:dyDescent="0.3">
      <c r="A662" s="1"/>
      <c r="B662" s="2" t="s">
        <v>1</v>
      </c>
      <c r="F662" s="30"/>
    </row>
    <row r="663" spans="1:6" ht="15.75" thickBot="1" x14ac:dyDescent="0.3">
      <c r="A663" s="3"/>
      <c r="B663" s="4" t="s">
        <v>2</v>
      </c>
      <c r="E663" s="5" t="s">
        <v>3</v>
      </c>
      <c r="F663" s="6"/>
    </row>
    <row r="664" spans="1:6" ht="45.75" thickBot="1" x14ac:dyDescent="0.3">
      <c r="A664" s="7" t="s">
        <v>199</v>
      </c>
      <c r="B664" s="8" t="s">
        <v>812</v>
      </c>
      <c r="C664" s="9"/>
      <c r="D664" s="10"/>
      <c r="E664" s="11"/>
      <c r="F664" s="12" t="s">
        <v>47</v>
      </c>
    </row>
    <row r="665" spans="1:6" x14ac:dyDescent="0.25">
      <c r="A665" s="13" t="s">
        <v>4</v>
      </c>
      <c r="B665" s="14" t="s">
        <v>5</v>
      </c>
      <c r="C665" s="14" t="s">
        <v>6</v>
      </c>
      <c r="D665" s="15" t="s">
        <v>7</v>
      </c>
      <c r="E665" s="16" t="s">
        <v>8</v>
      </c>
      <c r="F665" s="17" t="s">
        <v>9</v>
      </c>
    </row>
    <row r="666" spans="1:6" x14ac:dyDescent="0.25">
      <c r="A666" s="18" t="s">
        <v>78</v>
      </c>
      <c r="B666" s="19" t="s">
        <v>79</v>
      </c>
      <c r="C666" s="20" t="s">
        <v>22</v>
      </c>
      <c r="D666" s="21">
        <v>0.46179999999999999</v>
      </c>
      <c r="E666" s="22"/>
      <c r="F666" s="23">
        <f>TRUNC(D666*E666,2)</f>
        <v>0</v>
      </c>
    </row>
    <row r="667" spans="1:6" x14ac:dyDescent="0.25">
      <c r="A667" s="18" t="s">
        <v>78</v>
      </c>
      <c r="B667" s="19" t="s">
        <v>79</v>
      </c>
      <c r="C667" s="20" t="s">
        <v>23</v>
      </c>
      <c r="D667" s="39">
        <v>0.97419999999999995</v>
      </c>
      <c r="E667" s="22"/>
      <c r="F667" s="23">
        <f>TRUNC(D667*E667,2)</f>
        <v>0</v>
      </c>
    </row>
    <row r="668" spans="1:6" x14ac:dyDescent="0.25">
      <c r="A668" s="18">
        <v>88309</v>
      </c>
      <c r="B668" s="19" t="s">
        <v>41</v>
      </c>
      <c r="C668" s="20" t="s">
        <v>10</v>
      </c>
      <c r="D668" s="21">
        <v>2.1760000000000002</v>
      </c>
      <c r="E668" s="22"/>
      <c r="F668" s="23">
        <f t="shared" ref="F668:F671" si="63">TRUNC(D668*E668,2)</f>
        <v>0</v>
      </c>
    </row>
    <row r="669" spans="1:6" x14ac:dyDescent="0.25">
      <c r="A669" s="18">
        <v>88316</v>
      </c>
      <c r="B669" s="19" t="s">
        <v>11</v>
      </c>
      <c r="C669" s="20" t="s">
        <v>10</v>
      </c>
      <c r="D669" s="21">
        <v>4.3495999999999997</v>
      </c>
      <c r="E669" s="22"/>
      <c r="F669" s="23">
        <f t="shared" si="63"/>
        <v>0</v>
      </c>
    </row>
    <row r="670" spans="1:6" ht="15" customHeight="1" x14ac:dyDescent="0.25">
      <c r="A670" s="18" t="s">
        <v>187</v>
      </c>
      <c r="B670" s="34" t="s">
        <v>186</v>
      </c>
      <c r="C670" s="20" t="s">
        <v>113</v>
      </c>
      <c r="D670" s="33">
        <v>1.03</v>
      </c>
      <c r="E670" s="22"/>
      <c r="F670" s="23">
        <f t="shared" si="63"/>
        <v>0</v>
      </c>
    </row>
    <row r="671" spans="1:6" ht="23.25" thickBot="1" x14ac:dyDescent="0.3">
      <c r="A671" s="18">
        <v>88628</v>
      </c>
      <c r="B671" s="32" t="s">
        <v>50</v>
      </c>
      <c r="C671" s="20" t="s">
        <v>28</v>
      </c>
      <c r="D671" s="31">
        <v>6.4399999999999999E-2</v>
      </c>
      <c r="E671" s="22"/>
      <c r="F671" s="23">
        <f t="shared" si="63"/>
        <v>0</v>
      </c>
    </row>
    <row r="672" spans="1:6" ht="15.75" thickBot="1" x14ac:dyDescent="0.3">
      <c r="A672" s="25"/>
      <c r="B672" s="26"/>
      <c r="C672" s="26"/>
      <c r="D672" s="27"/>
      <c r="E672" s="28" t="s">
        <v>12</v>
      </c>
      <c r="F672" s="29">
        <f>SUM(F666:F671)</f>
        <v>0</v>
      </c>
    </row>
    <row r="673" spans="1:6" ht="15.75" thickBot="1" x14ac:dyDescent="0.3"/>
    <row r="674" spans="1:6" ht="15.75" thickBot="1" x14ac:dyDescent="0.3">
      <c r="A674" s="1"/>
      <c r="B674" s="2" t="s">
        <v>1</v>
      </c>
      <c r="F674" s="30"/>
    </row>
    <row r="675" spans="1:6" ht="15.75" thickBot="1" x14ac:dyDescent="0.3">
      <c r="A675" s="3"/>
      <c r="B675" s="4" t="s">
        <v>2</v>
      </c>
      <c r="E675" s="5" t="s">
        <v>3</v>
      </c>
      <c r="F675" s="6"/>
    </row>
    <row r="676" spans="1:6" ht="45.75" thickBot="1" x14ac:dyDescent="0.3">
      <c r="A676" s="7" t="s">
        <v>200</v>
      </c>
      <c r="B676" s="8" t="s">
        <v>201</v>
      </c>
      <c r="C676" s="9"/>
      <c r="D676" s="10"/>
      <c r="E676" s="11"/>
      <c r="F676" s="12" t="s">
        <v>47</v>
      </c>
    </row>
    <row r="677" spans="1:6" x14ac:dyDescent="0.25">
      <c r="A677" s="13" t="s">
        <v>4</v>
      </c>
      <c r="B677" s="14" t="s">
        <v>5</v>
      </c>
      <c r="C677" s="14" t="s">
        <v>6</v>
      </c>
      <c r="D677" s="15" t="s">
        <v>7</v>
      </c>
      <c r="E677" s="16" t="s">
        <v>8</v>
      </c>
      <c r="F677" s="17" t="s">
        <v>9</v>
      </c>
    </row>
    <row r="678" spans="1:6" x14ac:dyDescent="0.25">
      <c r="A678" s="18" t="s">
        <v>78</v>
      </c>
      <c r="B678" s="19" t="s">
        <v>79</v>
      </c>
      <c r="C678" s="20" t="s">
        <v>22</v>
      </c>
      <c r="D678" s="21">
        <v>0.51019999999999999</v>
      </c>
      <c r="E678" s="22"/>
      <c r="F678" s="23">
        <f>TRUNC(D678*E678,2)</f>
        <v>0</v>
      </c>
    </row>
    <row r="679" spans="1:6" x14ac:dyDescent="0.25">
      <c r="A679" s="18" t="s">
        <v>78</v>
      </c>
      <c r="B679" s="19" t="s">
        <v>79</v>
      </c>
      <c r="C679" s="20" t="s">
        <v>23</v>
      </c>
      <c r="D679" s="39">
        <v>1.0762</v>
      </c>
      <c r="E679" s="22"/>
      <c r="F679" s="23">
        <f>TRUNC(D679*E679,2)</f>
        <v>0</v>
      </c>
    </row>
    <row r="680" spans="1:6" x14ac:dyDescent="0.25">
      <c r="A680" s="18">
        <v>88309</v>
      </c>
      <c r="B680" s="19" t="s">
        <v>41</v>
      </c>
      <c r="C680" s="20" t="s">
        <v>10</v>
      </c>
      <c r="D680" s="21">
        <v>2.4037999999999999</v>
      </c>
      <c r="E680" s="22"/>
      <c r="F680" s="23">
        <f t="shared" ref="F680:F683" si="64">TRUNC(D680*E680,2)</f>
        <v>0</v>
      </c>
    </row>
    <row r="681" spans="1:6" x14ac:dyDescent="0.25">
      <c r="A681" s="18">
        <v>88316</v>
      </c>
      <c r="B681" s="19" t="s">
        <v>11</v>
      </c>
      <c r="C681" s="20" t="s">
        <v>10</v>
      </c>
      <c r="D681" s="21">
        <v>4.8049999999999997</v>
      </c>
      <c r="E681" s="22"/>
      <c r="F681" s="23">
        <f t="shared" si="64"/>
        <v>0</v>
      </c>
    </row>
    <row r="682" spans="1:6" ht="15" customHeight="1" x14ac:dyDescent="0.25">
      <c r="A682" s="18" t="s">
        <v>190</v>
      </c>
      <c r="B682" s="34" t="s">
        <v>185</v>
      </c>
      <c r="C682" s="20" t="s">
        <v>113</v>
      </c>
      <c r="D682" s="33">
        <v>1.03</v>
      </c>
      <c r="E682" s="22"/>
      <c r="F682" s="23">
        <f t="shared" si="64"/>
        <v>0</v>
      </c>
    </row>
    <row r="683" spans="1:6" ht="23.25" thickBot="1" x14ac:dyDescent="0.3">
      <c r="A683" s="18">
        <v>88628</v>
      </c>
      <c r="B683" s="32" t="s">
        <v>50</v>
      </c>
      <c r="C683" s="20" t="s">
        <v>28</v>
      </c>
      <c r="D683" s="31">
        <v>7.3400000000000007E-2</v>
      </c>
      <c r="E683" s="22"/>
      <c r="F683" s="23">
        <f t="shared" si="64"/>
        <v>0</v>
      </c>
    </row>
    <row r="684" spans="1:6" ht="15.75" thickBot="1" x14ac:dyDescent="0.3">
      <c r="A684" s="25"/>
      <c r="B684" s="26"/>
      <c r="C684" s="26"/>
      <c r="D684" s="27"/>
      <c r="E684" s="28" t="s">
        <v>12</v>
      </c>
      <c r="F684" s="29">
        <f>SUM(F678:F683)</f>
        <v>0</v>
      </c>
    </row>
    <row r="685" spans="1:6" ht="15.75" thickBot="1" x14ac:dyDescent="0.3"/>
    <row r="686" spans="1:6" ht="15.75" thickBot="1" x14ac:dyDescent="0.3">
      <c r="A686" s="1"/>
      <c r="B686" s="2" t="s">
        <v>1</v>
      </c>
      <c r="F686" s="30">
        <v>97956</v>
      </c>
    </row>
    <row r="687" spans="1:6" ht="15.75" thickBot="1" x14ac:dyDescent="0.3">
      <c r="A687" s="3"/>
      <c r="B687" s="4" t="s">
        <v>2</v>
      </c>
      <c r="E687" s="5" t="s">
        <v>3</v>
      </c>
      <c r="F687" s="6"/>
    </row>
    <row r="688" spans="1:6" ht="23.25" thickBot="1" x14ac:dyDescent="0.3">
      <c r="A688" s="7" t="s">
        <v>202</v>
      </c>
      <c r="B688" s="8" t="s">
        <v>203</v>
      </c>
      <c r="C688" s="9"/>
      <c r="D688" s="10"/>
      <c r="E688" s="11"/>
      <c r="F688" s="12" t="s">
        <v>831</v>
      </c>
    </row>
    <row r="689" spans="1:6" x14ac:dyDescent="0.25">
      <c r="A689" s="13" t="s">
        <v>4</v>
      </c>
      <c r="B689" s="14" t="s">
        <v>5</v>
      </c>
      <c r="C689" s="14" t="s">
        <v>6</v>
      </c>
      <c r="D689" s="15" t="s">
        <v>7</v>
      </c>
      <c r="E689" s="16" t="s">
        <v>8</v>
      </c>
      <c r="F689" s="17" t="s">
        <v>9</v>
      </c>
    </row>
    <row r="690" spans="1:6" x14ac:dyDescent="0.25">
      <c r="A690" s="18" t="s">
        <v>60</v>
      </c>
      <c r="B690" s="19" t="s">
        <v>61</v>
      </c>
      <c r="C690" s="20" t="s">
        <v>22</v>
      </c>
      <c r="D690" s="21">
        <v>3.1300000000000001E-2</v>
      </c>
      <c r="E690" s="22"/>
      <c r="F690" s="23">
        <f t="shared" ref="F690:F710" si="65">TRUNC(D690*E690,2)</f>
        <v>0</v>
      </c>
    </row>
    <row r="691" spans="1:6" x14ac:dyDescent="0.25">
      <c r="A691" s="18" t="s">
        <v>60</v>
      </c>
      <c r="B691" s="19" t="s">
        <v>61</v>
      </c>
      <c r="C691" s="20" t="s">
        <v>23</v>
      </c>
      <c r="D691" s="21">
        <v>6.3700000000000007E-2</v>
      </c>
      <c r="E691" s="22"/>
      <c r="F691" s="23">
        <f t="shared" si="65"/>
        <v>0</v>
      </c>
    </row>
    <row r="692" spans="1:6" x14ac:dyDescent="0.25">
      <c r="A692" s="18">
        <v>88309</v>
      </c>
      <c r="B692" s="19" t="s">
        <v>41</v>
      </c>
      <c r="C692" s="20" t="s">
        <v>10</v>
      </c>
      <c r="D692" s="21">
        <v>9.5631000000000004</v>
      </c>
      <c r="E692" s="22"/>
      <c r="F692" s="23">
        <f t="shared" si="65"/>
        <v>0</v>
      </c>
    </row>
    <row r="693" spans="1:6" x14ac:dyDescent="0.25">
      <c r="A693" s="18">
        <v>88316</v>
      </c>
      <c r="B693" s="19" t="s">
        <v>11</v>
      </c>
      <c r="C693" s="20" t="s">
        <v>10</v>
      </c>
      <c r="D693" s="21">
        <v>7.5138999999999996</v>
      </c>
      <c r="E693" s="22"/>
      <c r="F693" s="23">
        <f t="shared" si="65"/>
        <v>0</v>
      </c>
    </row>
    <row r="694" spans="1:6" x14ac:dyDescent="0.25">
      <c r="A694" s="40">
        <v>660</v>
      </c>
      <c r="B694" s="19" t="s">
        <v>813</v>
      </c>
      <c r="C694" s="24" t="s">
        <v>51</v>
      </c>
      <c r="D694" s="21">
        <v>21</v>
      </c>
      <c r="E694" s="22"/>
      <c r="F694" s="23">
        <f t="shared" si="65"/>
        <v>0</v>
      </c>
    </row>
    <row r="695" spans="1:6" x14ac:dyDescent="0.25">
      <c r="A695" s="40">
        <v>25067</v>
      </c>
      <c r="B695" s="19" t="s">
        <v>814</v>
      </c>
      <c r="C695" s="24" t="s">
        <v>51</v>
      </c>
      <c r="D695" s="21">
        <v>47.175699999999999</v>
      </c>
      <c r="E695" s="22"/>
      <c r="F695" s="23">
        <f t="shared" si="65"/>
        <v>0</v>
      </c>
    </row>
    <row r="696" spans="1:6" ht="22.5" x14ac:dyDescent="0.25">
      <c r="A696" s="40">
        <v>43386</v>
      </c>
      <c r="B696" s="19" t="s">
        <v>815</v>
      </c>
      <c r="C696" s="24" t="s">
        <v>51</v>
      </c>
      <c r="D696" s="21">
        <v>1</v>
      </c>
      <c r="E696" s="22"/>
      <c r="F696" s="23">
        <f t="shared" si="65"/>
        <v>0</v>
      </c>
    </row>
    <row r="697" spans="1:6" ht="26.25" customHeight="1" x14ac:dyDescent="0.25">
      <c r="A697" s="40">
        <v>97735</v>
      </c>
      <c r="B697" s="19" t="s">
        <v>816</v>
      </c>
      <c r="C697" s="24" t="s">
        <v>28</v>
      </c>
      <c r="D697" s="21">
        <v>6.1600000000000002E-2</v>
      </c>
      <c r="E697" s="22"/>
      <c r="F697" s="23">
        <f t="shared" si="65"/>
        <v>0</v>
      </c>
    </row>
    <row r="698" spans="1:6" x14ac:dyDescent="0.25">
      <c r="A698" s="40">
        <v>2692</v>
      </c>
      <c r="B698" s="19" t="s">
        <v>817</v>
      </c>
      <c r="C698" s="24" t="s">
        <v>829</v>
      </c>
      <c r="D698" s="21">
        <v>8.2000000000000007E-3</v>
      </c>
      <c r="E698" s="22"/>
      <c r="F698" s="23">
        <f t="shared" si="65"/>
        <v>0</v>
      </c>
    </row>
    <row r="699" spans="1:6" ht="22.5" x14ac:dyDescent="0.25">
      <c r="A699" s="40">
        <v>4491</v>
      </c>
      <c r="B699" s="19" t="s">
        <v>818</v>
      </c>
      <c r="C699" s="24" t="s">
        <v>830</v>
      </c>
      <c r="D699" s="21">
        <v>0.17760000000000001</v>
      </c>
      <c r="E699" s="22"/>
      <c r="F699" s="23">
        <f t="shared" si="65"/>
        <v>0</v>
      </c>
    </row>
    <row r="700" spans="1:6" x14ac:dyDescent="0.25">
      <c r="A700" s="40">
        <v>4517</v>
      </c>
      <c r="B700" s="19" t="s">
        <v>819</v>
      </c>
      <c r="C700" s="24" t="s">
        <v>113</v>
      </c>
      <c r="D700" s="21">
        <v>0.2112</v>
      </c>
      <c r="E700" s="22"/>
      <c r="F700" s="23">
        <f t="shared" si="65"/>
        <v>0</v>
      </c>
    </row>
    <row r="701" spans="1:6" ht="22.5" x14ac:dyDescent="0.25">
      <c r="A701" s="40">
        <v>6193</v>
      </c>
      <c r="B701" s="19" t="s">
        <v>820</v>
      </c>
      <c r="C701" s="24" t="s">
        <v>113</v>
      </c>
      <c r="D701" s="21">
        <v>0.66239999999999999</v>
      </c>
      <c r="E701" s="22"/>
      <c r="F701" s="23">
        <f t="shared" si="65"/>
        <v>0</v>
      </c>
    </row>
    <row r="702" spans="1:6" x14ac:dyDescent="0.25">
      <c r="A702" s="40">
        <v>5069</v>
      </c>
      <c r="B702" s="19" t="s">
        <v>821</v>
      </c>
      <c r="C702" s="24" t="s">
        <v>179</v>
      </c>
      <c r="D702" s="21">
        <v>0.187</v>
      </c>
      <c r="E702" s="22"/>
      <c r="F702" s="23">
        <f t="shared" si="65"/>
        <v>0</v>
      </c>
    </row>
    <row r="703" spans="1:6" ht="22.5" x14ac:dyDescent="0.25">
      <c r="A703" s="40">
        <v>89996</v>
      </c>
      <c r="B703" s="19" t="s">
        <v>822</v>
      </c>
      <c r="C703" s="24" t="s">
        <v>179</v>
      </c>
      <c r="D703" s="21">
        <v>0.98719999999999997</v>
      </c>
      <c r="E703" s="22"/>
      <c r="F703" s="23">
        <f t="shared" si="65"/>
        <v>0</v>
      </c>
    </row>
    <row r="704" spans="1:6" ht="22.5" x14ac:dyDescent="0.25">
      <c r="A704" s="40">
        <v>89998</v>
      </c>
      <c r="B704" s="19" t="s">
        <v>823</v>
      </c>
      <c r="C704" s="24" t="s">
        <v>179</v>
      </c>
      <c r="D704" s="21">
        <v>2.468</v>
      </c>
      <c r="E704" s="22"/>
      <c r="F704" s="23">
        <f t="shared" si="65"/>
        <v>0</v>
      </c>
    </row>
    <row r="705" spans="1:6" ht="22.5" x14ac:dyDescent="0.25">
      <c r="A705" s="40">
        <v>101617</v>
      </c>
      <c r="B705" s="19" t="s">
        <v>824</v>
      </c>
      <c r="C705" s="24" t="s">
        <v>178</v>
      </c>
      <c r="D705" s="21">
        <v>1.17</v>
      </c>
      <c r="E705" s="22"/>
      <c r="F705" s="23">
        <f t="shared" si="65"/>
        <v>0</v>
      </c>
    </row>
    <row r="706" spans="1:6" x14ac:dyDescent="0.25">
      <c r="A706" s="40">
        <v>94970</v>
      </c>
      <c r="B706" s="19" t="s">
        <v>825</v>
      </c>
      <c r="C706" s="24" t="s">
        <v>28</v>
      </c>
      <c r="D706" s="21">
        <v>0.1628</v>
      </c>
      <c r="E706" s="22"/>
      <c r="F706" s="23">
        <f t="shared" si="65"/>
        <v>0</v>
      </c>
    </row>
    <row r="707" spans="1:6" ht="22.5" x14ac:dyDescent="0.25">
      <c r="A707" s="40">
        <v>87316</v>
      </c>
      <c r="B707" s="19" t="s">
        <v>826</v>
      </c>
      <c r="C707" s="24" t="s">
        <v>28</v>
      </c>
      <c r="D707" s="21">
        <v>4.3E-3</v>
      </c>
      <c r="E707" s="22"/>
      <c r="F707" s="23">
        <f t="shared" si="65"/>
        <v>0</v>
      </c>
    </row>
    <row r="708" spans="1:6" ht="22.5" x14ac:dyDescent="0.25">
      <c r="A708" s="40">
        <v>88628</v>
      </c>
      <c r="B708" s="19" t="s">
        <v>50</v>
      </c>
      <c r="C708" s="24" t="s">
        <v>28</v>
      </c>
      <c r="D708" s="21">
        <v>0.47460000000000002</v>
      </c>
      <c r="E708" s="22"/>
      <c r="F708" s="23">
        <f t="shared" si="65"/>
        <v>0</v>
      </c>
    </row>
    <row r="709" spans="1:6" x14ac:dyDescent="0.25">
      <c r="A709" s="40">
        <v>89993</v>
      </c>
      <c r="B709" s="19" t="s">
        <v>827</v>
      </c>
      <c r="C709" s="24" t="s">
        <v>28</v>
      </c>
      <c r="D709" s="21">
        <v>2.9899999999999999E-2</v>
      </c>
      <c r="E709" s="22"/>
      <c r="F709" s="23">
        <f t="shared" si="65"/>
        <v>0</v>
      </c>
    </row>
    <row r="710" spans="1:6" ht="23.25" thickBot="1" x14ac:dyDescent="0.3">
      <c r="A710" s="40">
        <v>89995</v>
      </c>
      <c r="B710" s="19" t="s">
        <v>828</v>
      </c>
      <c r="C710" s="24" t="s">
        <v>28</v>
      </c>
      <c r="D710" s="21">
        <v>6.1499999999999999E-2</v>
      </c>
      <c r="E710" s="22"/>
      <c r="F710" s="23">
        <f t="shared" si="65"/>
        <v>0</v>
      </c>
    </row>
    <row r="711" spans="1:6" ht="15.75" thickBot="1" x14ac:dyDescent="0.3">
      <c r="A711" s="25"/>
      <c r="B711" s="26"/>
      <c r="C711" s="26"/>
      <c r="D711" s="27"/>
      <c r="E711" s="28" t="s">
        <v>12</v>
      </c>
      <c r="F711" s="29">
        <f>SUM(F690:F710)</f>
        <v>0</v>
      </c>
    </row>
    <row r="712" spans="1:6" ht="15.75" thickBot="1" x14ac:dyDescent="0.3"/>
    <row r="713" spans="1:6" ht="15.75" thickBot="1" x14ac:dyDescent="0.3">
      <c r="A713" s="1"/>
      <c r="B713" s="2" t="s">
        <v>1</v>
      </c>
      <c r="F713" s="30">
        <v>101801</v>
      </c>
    </row>
    <row r="714" spans="1:6" ht="15.75" thickBot="1" x14ac:dyDescent="0.3">
      <c r="A714" s="3"/>
      <c r="B714" s="4" t="s">
        <v>2</v>
      </c>
      <c r="E714" s="5" t="s">
        <v>3</v>
      </c>
      <c r="F714" s="6"/>
    </row>
    <row r="715" spans="1:6" ht="34.5" thickBot="1" x14ac:dyDescent="0.3">
      <c r="A715" s="7" t="s">
        <v>204</v>
      </c>
      <c r="B715" s="8" t="s">
        <v>205</v>
      </c>
      <c r="C715" s="9"/>
      <c r="D715" s="10"/>
      <c r="E715" s="11"/>
      <c r="F715" s="12" t="s">
        <v>831</v>
      </c>
    </row>
    <row r="716" spans="1:6" x14ac:dyDescent="0.25">
      <c r="A716" s="13" t="s">
        <v>4</v>
      </c>
      <c r="B716" s="14" t="s">
        <v>5</v>
      </c>
      <c r="C716" s="14" t="s">
        <v>6</v>
      </c>
      <c r="D716" s="15" t="s">
        <v>7</v>
      </c>
      <c r="E716" s="16" t="s">
        <v>8</v>
      </c>
      <c r="F716" s="17" t="s">
        <v>9</v>
      </c>
    </row>
    <row r="717" spans="1:6" x14ac:dyDescent="0.25">
      <c r="A717" s="18" t="s">
        <v>60</v>
      </c>
      <c r="B717" s="19" t="s">
        <v>61</v>
      </c>
      <c r="C717" s="20" t="s">
        <v>22</v>
      </c>
      <c r="D717" s="21">
        <v>3.1300000000000001E-2</v>
      </c>
      <c r="E717" s="22"/>
      <c r="F717" s="23">
        <f t="shared" ref="F717:F734" si="66">TRUNC(D717*E717,2)</f>
        <v>0</v>
      </c>
    </row>
    <row r="718" spans="1:6" x14ac:dyDescent="0.25">
      <c r="A718" s="18" t="s">
        <v>60</v>
      </c>
      <c r="B718" s="19" t="s">
        <v>61</v>
      </c>
      <c r="C718" s="20" t="s">
        <v>23</v>
      </c>
      <c r="D718" s="21">
        <v>6.3700000000000007E-2</v>
      </c>
      <c r="E718" s="22"/>
      <c r="F718" s="23">
        <f t="shared" si="66"/>
        <v>0</v>
      </c>
    </row>
    <row r="719" spans="1:6" x14ac:dyDescent="0.25">
      <c r="A719" s="18">
        <v>88309</v>
      </c>
      <c r="B719" s="19" t="s">
        <v>41</v>
      </c>
      <c r="C719" s="20" t="s">
        <v>10</v>
      </c>
      <c r="D719" s="21">
        <v>9.5631000000000004</v>
      </c>
      <c r="E719" s="22"/>
      <c r="F719" s="23">
        <f t="shared" si="66"/>
        <v>0</v>
      </c>
    </row>
    <row r="720" spans="1:6" x14ac:dyDescent="0.25">
      <c r="A720" s="18">
        <v>88316</v>
      </c>
      <c r="B720" s="19" t="s">
        <v>11</v>
      </c>
      <c r="C720" s="20" t="s">
        <v>10</v>
      </c>
      <c r="D720" s="21">
        <v>7.5138999999999996</v>
      </c>
      <c r="E720" s="22"/>
      <c r="F720" s="23">
        <f t="shared" si="66"/>
        <v>0</v>
      </c>
    </row>
    <row r="721" spans="1:6" x14ac:dyDescent="0.25">
      <c r="A721" s="40">
        <v>660</v>
      </c>
      <c r="B721" s="19" t="s">
        <v>813</v>
      </c>
      <c r="C721" s="24" t="s">
        <v>51</v>
      </c>
      <c r="D721" s="21">
        <v>21</v>
      </c>
      <c r="E721" s="22"/>
      <c r="F721" s="23">
        <f t="shared" si="66"/>
        <v>0</v>
      </c>
    </row>
    <row r="722" spans="1:6" x14ac:dyDescent="0.25">
      <c r="A722" s="40">
        <v>25067</v>
      </c>
      <c r="B722" s="19" t="s">
        <v>814</v>
      </c>
      <c r="C722" s="24" t="s">
        <v>51</v>
      </c>
      <c r="D722" s="21">
        <v>47.175699999999999</v>
      </c>
      <c r="E722" s="22"/>
      <c r="F722" s="23">
        <f t="shared" si="66"/>
        <v>0</v>
      </c>
    </row>
    <row r="723" spans="1:6" x14ac:dyDescent="0.25">
      <c r="A723" s="40">
        <v>2692</v>
      </c>
      <c r="B723" s="19" t="s">
        <v>817</v>
      </c>
      <c r="C723" s="24" t="s">
        <v>829</v>
      </c>
      <c r="D723" s="21">
        <v>8.2000000000000007E-3</v>
      </c>
      <c r="E723" s="22"/>
      <c r="F723" s="23">
        <f t="shared" si="66"/>
        <v>0</v>
      </c>
    </row>
    <row r="724" spans="1:6" ht="22.5" x14ac:dyDescent="0.25">
      <c r="A724" s="40">
        <v>4491</v>
      </c>
      <c r="B724" s="19" t="s">
        <v>818</v>
      </c>
      <c r="C724" s="24" t="s">
        <v>830</v>
      </c>
      <c r="D724" s="21">
        <v>0.17760000000000001</v>
      </c>
      <c r="E724" s="22"/>
      <c r="F724" s="23">
        <f t="shared" si="66"/>
        <v>0</v>
      </c>
    </row>
    <row r="725" spans="1:6" x14ac:dyDescent="0.25">
      <c r="A725" s="40">
        <v>4517</v>
      </c>
      <c r="B725" s="19" t="s">
        <v>819</v>
      </c>
      <c r="C725" s="24" t="s">
        <v>113</v>
      </c>
      <c r="D725" s="21">
        <v>0.2112</v>
      </c>
      <c r="E725" s="22"/>
      <c r="F725" s="23">
        <f t="shared" si="66"/>
        <v>0</v>
      </c>
    </row>
    <row r="726" spans="1:6" ht="22.5" x14ac:dyDescent="0.25">
      <c r="A726" s="40">
        <v>6193</v>
      </c>
      <c r="B726" s="19" t="s">
        <v>820</v>
      </c>
      <c r="C726" s="24" t="s">
        <v>113</v>
      </c>
      <c r="D726" s="21">
        <v>0.66239999999999999</v>
      </c>
      <c r="E726" s="22"/>
      <c r="F726" s="23">
        <f t="shared" si="66"/>
        <v>0</v>
      </c>
    </row>
    <row r="727" spans="1:6" x14ac:dyDescent="0.25">
      <c r="A727" s="40">
        <v>5069</v>
      </c>
      <c r="B727" s="19" t="s">
        <v>821</v>
      </c>
      <c r="C727" s="24" t="s">
        <v>179</v>
      </c>
      <c r="D727" s="21">
        <v>0.187</v>
      </c>
      <c r="E727" s="22"/>
      <c r="F727" s="23">
        <f t="shared" si="66"/>
        <v>0</v>
      </c>
    </row>
    <row r="728" spans="1:6" ht="22.5" x14ac:dyDescent="0.25">
      <c r="A728" s="40">
        <v>89998</v>
      </c>
      <c r="B728" s="19" t="s">
        <v>823</v>
      </c>
      <c r="C728" s="24" t="s">
        <v>179</v>
      </c>
      <c r="D728" s="21">
        <v>2.468</v>
      </c>
      <c r="E728" s="22"/>
      <c r="F728" s="23">
        <f t="shared" si="66"/>
        <v>0</v>
      </c>
    </row>
    <row r="729" spans="1:6" ht="22.5" x14ac:dyDescent="0.25">
      <c r="A729" s="40">
        <v>101617</v>
      </c>
      <c r="B729" s="19" t="s">
        <v>824</v>
      </c>
      <c r="C729" s="24" t="s">
        <v>178</v>
      </c>
      <c r="D729" s="21">
        <v>1.17</v>
      </c>
      <c r="E729" s="22"/>
      <c r="F729" s="23">
        <f t="shared" si="66"/>
        <v>0</v>
      </c>
    </row>
    <row r="730" spans="1:6" x14ac:dyDescent="0.25">
      <c r="A730" s="40">
        <v>94970</v>
      </c>
      <c r="B730" s="19" t="s">
        <v>825</v>
      </c>
      <c r="C730" s="24" t="s">
        <v>28</v>
      </c>
      <c r="D730" s="21">
        <v>0.1628</v>
      </c>
      <c r="E730" s="22"/>
      <c r="F730" s="23">
        <f t="shared" si="66"/>
        <v>0</v>
      </c>
    </row>
    <row r="731" spans="1:6" ht="22.5" x14ac:dyDescent="0.25">
      <c r="A731" s="40">
        <v>87316</v>
      </c>
      <c r="B731" s="19" t="s">
        <v>826</v>
      </c>
      <c r="C731" s="24" t="s">
        <v>28</v>
      </c>
      <c r="D731" s="21">
        <v>4.3E-3</v>
      </c>
      <c r="E731" s="22"/>
      <c r="F731" s="23">
        <f t="shared" si="66"/>
        <v>0</v>
      </c>
    </row>
    <row r="732" spans="1:6" ht="22.5" x14ac:dyDescent="0.25">
      <c r="A732" s="40">
        <v>88628</v>
      </c>
      <c r="B732" s="19" t="s">
        <v>50</v>
      </c>
      <c r="C732" s="24" t="s">
        <v>28</v>
      </c>
      <c r="D732" s="21">
        <v>0.47460000000000002</v>
      </c>
      <c r="E732" s="22"/>
      <c r="F732" s="23">
        <f t="shared" si="66"/>
        <v>0</v>
      </c>
    </row>
    <row r="733" spans="1:6" ht="22.5" x14ac:dyDescent="0.25">
      <c r="A733" s="40">
        <v>89995</v>
      </c>
      <c r="B733" s="19" t="s">
        <v>828</v>
      </c>
      <c r="C733" s="24" t="s">
        <v>28</v>
      </c>
      <c r="D733" s="21">
        <v>6.1499999999999999E-2</v>
      </c>
      <c r="E733" s="22"/>
      <c r="F733" s="23">
        <f t="shared" si="66"/>
        <v>0</v>
      </c>
    </row>
    <row r="734" spans="1:6" ht="15.75" thickBot="1" x14ac:dyDescent="0.3">
      <c r="A734" s="41">
        <v>11245</v>
      </c>
      <c r="B734" s="45" t="s">
        <v>832</v>
      </c>
      <c r="C734" s="42" t="s">
        <v>51</v>
      </c>
      <c r="D734" s="31">
        <v>2</v>
      </c>
      <c r="E734" s="43"/>
      <c r="F734" s="44">
        <f t="shared" si="66"/>
        <v>0</v>
      </c>
    </row>
    <row r="735" spans="1:6" ht="15.75" thickBot="1" x14ac:dyDescent="0.3">
      <c r="A735" s="25"/>
      <c r="B735" s="26"/>
      <c r="C735" s="26"/>
      <c r="D735" s="27"/>
      <c r="E735" s="28" t="s">
        <v>12</v>
      </c>
      <c r="F735" s="29">
        <f>SUM(F717:F734)</f>
        <v>0</v>
      </c>
    </row>
    <row r="736" spans="1:6" ht="15.75" thickBot="1" x14ac:dyDescent="0.3"/>
    <row r="737" spans="1:6" ht="15.75" thickBot="1" x14ac:dyDescent="0.3">
      <c r="A737" s="1"/>
      <c r="B737" s="2" t="s">
        <v>1</v>
      </c>
      <c r="F737" s="30"/>
    </row>
    <row r="738" spans="1:6" ht="15.75" thickBot="1" x14ac:dyDescent="0.3">
      <c r="A738" s="3"/>
      <c r="B738" s="4" t="s">
        <v>2</v>
      </c>
      <c r="E738" s="5" t="s">
        <v>3</v>
      </c>
      <c r="F738" s="6"/>
    </row>
    <row r="739" spans="1:6" ht="23.25" thickBot="1" x14ac:dyDescent="0.3">
      <c r="A739" s="7" t="s">
        <v>206</v>
      </c>
      <c r="B739" s="8" t="s">
        <v>207</v>
      </c>
      <c r="C739" s="9"/>
      <c r="D739" s="10"/>
      <c r="E739" s="11"/>
      <c r="F739" s="12" t="s">
        <v>831</v>
      </c>
    </row>
    <row r="740" spans="1:6" x14ac:dyDescent="0.25">
      <c r="A740" s="13" t="s">
        <v>4</v>
      </c>
      <c r="B740" s="14" t="s">
        <v>5</v>
      </c>
      <c r="C740" s="14" t="s">
        <v>6</v>
      </c>
      <c r="D740" s="15" t="s">
        <v>7</v>
      </c>
      <c r="E740" s="16" t="s">
        <v>8</v>
      </c>
      <c r="F740" s="17" t="s">
        <v>9</v>
      </c>
    </row>
    <row r="741" spans="1:6" x14ac:dyDescent="0.25">
      <c r="A741" s="18">
        <v>88309</v>
      </c>
      <c r="B741" s="19" t="s">
        <v>41</v>
      </c>
      <c r="C741" s="20" t="s">
        <v>10</v>
      </c>
      <c r="D741" s="21">
        <v>0.4</v>
      </c>
      <c r="E741" s="22"/>
      <c r="F741" s="23">
        <f t="shared" ref="F741:F744" si="67">TRUNC(D741*E741,2)</f>
        <v>0</v>
      </c>
    </row>
    <row r="742" spans="1:6" x14ac:dyDescent="0.25">
      <c r="A742" s="18">
        <v>88316</v>
      </c>
      <c r="B742" s="19" t="s">
        <v>11</v>
      </c>
      <c r="C742" s="20" t="s">
        <v>10</v>
      </c>
      <c r="D742" s="21">
        <v>0.4</v>
      </c>
      <c r="E742" s="22"/>
      <c r="F742" s="23">
        <f t="shared" si="67"/>
        <v>0</v>
      </c>
    </row>
    <row r="743" spans="1:6" x14ac:dyDescent="0.25">
      <c r="A743" s="18">
        <v>43440</v>
      </c>
      <c r="B743" s="34" t="s">
        <v>833</v>
      </c>
      <c r="C743" s="20" t="s">
        <v>51</v>
      </c>
      <c r="D743" s="33">
        <v>1</v>
      </c>
      <c r="E743" s="22"/>
      <c r="F743" s="23">
        <f t="shared" si="67"/>
        <v>0</v>
      </c>
    </row>
    <row r="744" spans="1:6" ht="23.25" thickBot="1" x14ac:dyDescent="0.3">
      <c r="A744" s="18">
        <v>88628</v>
      </c>
      <c r="B744" s="32" t="s">
        <v>50</v>
      </c>
      <c r="C744" s="20" t="s">
        <v>28</v>
      </c>
      <c r="D744" s="31">
        <v>6.6E-3</v>
      </c>
      <c r="E744" s="22"/>
      <c r="F744" s="23">
        <f t="shared" si="67"/>
        <v>0</v>
      </c>
    </row>
    <row r="745" spans="1:6" ht="15.75" thickBot="1" x14ac:dyDescent="0.3">
      <c r="A745" s="25"/>
      <c r="B745" s="26"/>
      <c r="C745" s="26"/>
      <c r="D745" s="27"/>
      <c r="E745" s="28" t="s">
        <v>12</v>
      </c>
      <c r="F745" s="29">
        <f>SUM(F741:F744)</f>
        <v>0</v>
      </c>
    </row>
    <row r="746" spans="1:6" ht="15.75" thickBot="1" x14ac:dyDescent="0.3"/>
    <row r="747" spans="1:6" ht="15.75" thickBot="1" x14ac:dyDescent="0.3">
      <c r="A747" s="1"/>
      <c r="B747" s="2" t="s">
        <v>1</v>
      </c>
      <c r="F747" s="30"/>
    </row>
    <row r="748" spans="1:6" ht="15.75" thickBot="1" x14ac:dyDescent="0.3">
      <c r="A748" s="3"/>
      <c r="B748" s="4" t="s">
        <v>2</v>
      </c>
      <c r="E748" s="5" t="s">
        <v>3</v>
      </c>
      <c r="F748" s="6"/>
    </row>
    <row r="749" spans="1:6" ht="23.25" thickBot="1" x14ac:dyDescent="0.3">
      <c r="A749" s="7" t="s">
        <v>208</v>
      </c>
      <c r="B749" s="8" t="s">
        <v>209</v>
      </c>
      <c r="C749" s="9"/>
      <c r="D749" s="10"/>
      <c r="E749" s="11"/>
      <c r="F749" s="12" t="s">
        <v>831</v>
      </c>
    </row>
    <row r="750" spans="1:6" x14ac:dyDescent="0.25">
      <c r="A750" s="13" t="s">
        <v>4</v>
      </c>
      <c r="B750" s="14" t="s">
        <v>5</v>
      </c>
      <c r="C750" s="14" t="s">
        <v>6</v>
      </c>
      <c r="D750" s="15" t="s">
        <v>7</v>
      </c>
      <c r="E750" s="16" t="s">
        <v>8</v>
      </c>
      <c r="F750" s="17" t="s">
        <v>9</v>
      </c>
    </row>
    <row r="751" spans="1:6" x14ac:dyDescent="0.25">
      <c r="A751" s="18">
        <v>88309</v>
      </c>
      <c r="B751" s="19" t="s">
        <v>41</v>
      </c>
      <c r="C751" s="20" t="s">
        <v>10</v>
      </c>
      <c r="D751" s="21">
        <v>0.4</v>
      </c>
      <c r="E751" s="22"/>
      <c r="F751" s="23">
        <f t="shared" ref="F751:F754" si="68">TRUNC(D751*E751,2)</f>
        <v>0</v>
      </c>
    </row>
    <row r="752" spans="1:6" x14ac:dyDescent="0.25">
      <c r="A752" s="18">
        <v>88316</v>
      </c>
      <c r="B752" s="19" t="s">
        <v>11</v>
      </c>
      <c r="C752" s="20" t="s">
        <v>10</v>
      </c>
      <c r="D752" s="21">
        <v>0.4</v>
      </c>
      <c r="E752" s="22"/>
      <c r="F752" s="23">
        <f t="shared" si="68"/>
        <v>0</v>
      </c>
    </row>
    <row r="753" spans="1:6" x14ac:dyDescent="0.25">
      <c r="A753" s="41">
        <v>11245</v>
      </c>
      <c r="B753" s="34" t="s">
        <v>832</v>
      </c>
      <c r="C753" s="20" t="s">
        <v>51</v>
      </c>
      <c r="D753" s="33">
        <v>1</v>
      </c>
      <c r="E753" s="22"/>
      <c r="F753" s="23">
        <f t="shared" si="68"/>
        <v>0</v>
      </c>
    </row>
    <row r="754" spans="1:6" ht="23.25" thickBot="1" x14ac:dyDescent="0.3">
      <c r="A754" s="18">
        <v>88628</v>
      </c>
      <c r="B754" s="32" t="s">
        <v>50</v>
      </c>
      <c r="C754" s="20" t="s">
        <v>28</v>
      </c>
      <c r="D754" s="31">
        <v>6.6E-3</v>
      </c>
      <c r="E754" s="22"/>
      <c r="F754" s="23">
        <f t="shared" si="68"/>
        <v>0</v>
      </c>
    </row>
    <row r="755" spans="1:6" ht="15.75" thickBot="1" x14ac:dyDescent="0.3">
      <c r="A755" s="25"/>
      <c r="B755" s="26"/>
      <c r="C755" s="26"/>
      <c r="D755" s="27"/>
      <c r="E755" s="28" t="s">
        <v>12</v>
      </c>
      <c r="F755" s="29">
        <f>SUM(F751:F754)</f>
        <v>0</v>
      </c>
    </row>
    <row r="756" spans="1:6" ht="15.75" thickBot="1" x14ac:dyDescent="0.3"/>
    <row r="757" spans="1:6" ht="15.75" thickBot="1" x14ac:dyDescent="0.3">
      <c r="A757" s="1"/>
      <c r="B757" s="2" t="s">
        <v>1</v>
      </c>
      <c r="F757" s="30"/>
    </row>
    <row r="758" spans="1:6" ht="15.75" thickBot="1" x14ac:dyDescent="0.3">
      <c r="A758" s="3"/>
      <c r="B758" s="4" t="s">
        <v>2</v>
      </c>
      <c r="E758" s="5" t="s">
        <v>3</v>
      </c>
      <c r="F758" s="6"/>
    </row>
    <row r="759" spans="1:6" ht="23.25" thickBot="1" x14ac:dyDescent="0.3">
      <c r="A759" s="7" t="s">
        <v>210</v>
      </c>
      <c r="B759" s="8" t="s">
        <v>211</v>
      </c>
      <c r="C759" s="9"/>
      <c r="D759" s="10"/>
      <c r="E759" s="11"/>
      <c r="F759" s="12" t="s">
        <v>831</v>
      </c>
    </row>
    <row r="760" spans="1:6" x14ac:dyDescent="0.25">
      <c r="A760" s="13" t="s">
        <v>4</v>
      </c>
      <c r="B760" s="14" t="s">
        <v>5</v>
      </c>
      <c r="C760" s="14" t="s">
        <v>6</v>
      </c>
      <c r="D760" s="15" t="s">
        <v>7</v>
      </c>
      <c r="E760" s="16" t="s">
        <v>8</v>
      </c>
      <c r="F760" s="17" t="s">
        <v>9</v>
      </c>
    </row>
    <row r="761" spans="1:6" x14ac:dyDescent="0.25">
      <c r="A761" s="18">
        <v>88309</v>
      </c>
      <c r="B761" s="19" t="s">
        <v>41</v>
      </c>
      <c r="C761" s="20" t="s">
        <v>10</v>
      </c>
      <c r="D761" s="21">
        <v>0.4</v>
      </c>
      <c r="E761" s="22"/>
      <c r="F761" s="23">
        <f t="shared" ref="F761:F764" si="69">TRUNC(D761*E761,2)</f>
        <v>0</v>
      </c>
    </row>
    <row r="762" spans="1:6" x14ac:dyDescent="0.25">
      <c r="A762" s="18">
        <v>88316</v>
      </c>
      <c r="B762" s="19" t="s">
        <v>11</v>
      </c>
      <c r="C762" s="20" t="s">
        <v>10</v>
      </c>
      <c r="D762" s="21">
        <v>0.4</v>
      </c>
      <c r="E762" s="22"/>
      <c r="F762" s="23">
        <f t="shared" si="69"/>
        <v>0</v>
      </c>
    </row>
    <row r="763" spans="1:6" x14ac:dyDescent="0.25">
      <c r="A763" s="41">
        <v>6243</v>
      </c>
      <c r="B763" s="34" t="s">
        <v>834</v>
      </c>
      <c r="C763" s="20" t="s">
        <v>51</v>
      </c>
      <c r="D763" s="47">
        <v>1</v>
      </c>
      <c r="E763" s="22"/>
      <c r="F763" s="23">
        <f t="shared" si="69"/>
        <v>0</v>
      </c>
    </row>
    <row r="764" spans="1:6" ht="23.25" thickBot="1" x14ac:dyDescent="0.3">
      <c r="A764" s="18">
        <v>88628</v>
      </c>
      <c r="B764" s="32" t="s">
        <v>50</v>
      </c>
      <c r="C764" s="20" t="s">
        <v>28</v>
      </c>
      <c r="D764" s="46">
        <v>3.0000000000000001E-3</v>
      </c>
      <c r="E764" s="22"/>
      <c r="F764" s="23">
        <f t="shared" si="69"/>
        <v>0</v>
      </c>
    </row>
    <row r="765" spans="1:6" ht="15.75" thickBot="1" x14ac:dyDescent="0.3">
      <c r="A765" s="25"/>
      <c r="B765" s="26"/>
      <c r="C765" s="26"/>
      <c r="D765" s="27"/>
      <c r="E765" s="28" t="s">
        <v>12</v>
      </c>
      <c r="F765" s="29">
        <f>SUM(F761:F764)</f>
        <v>0</v>
      </c>
    </row>
    <row r="766" spans="1:6" ht="15.75" thickBot="1" x14ac:dyDescent="0.3"/>
    <row r="767" spans="1:6" ht="15.75" thickBot="1" x14ac:dyDescent="0.3">
      <c r="A767" s="1"/>
      <c r="B767" s="2" t="s">
        <v>1</v>
      </c>
      <c r="F767" s="30"/>
    </row>
    <row r="768" spans="1:6" ht="15.75" thickBot="1" x14ac:dyDescent="0.3">
      <c r="A768" s="3"/>
      <c r="B768" s="4" t="s">
        <v>2</v>
      </c>
      <c r="E768" s="5" t="s">
        <v>3</v>
      </c>
      <c r="F768" s="6"/>
    </row>
    <row r="769" spans="1:6" ht="23.25" thickBot="1" x14ac:dyDescent="0.3">
      <c r="A769" s="7" t="s">
        <v>212</v>
      </c>
      <c r="B769" s="8" t="s">
        <v>213</v>
      </c>
      <c r="C769" s="9"/>
      <c r="D769" s="10"/>
      <c r="E769" s="11"/>
      <c r="F769" s="12" t="s">
        <v>831</v>
      </c>
    </row>
    <row r="770" spans="1:6" x14ac:dyDescent="0.25">
      <c r="A770" s="13" t="s">
        <v>4</v>
      </c>
      <c r="B770" s="14" t="s">
        <v>5</v>
      </c>
      <c r="C770" s="14" t="s">
        <v>6</v>
      </c>
      <c r="D770" s="15" t="s">
        <v>7</v>
      </c>
      <c r="E770" s="16" t="s">
        <v>8</v>
      </c>
      <c r="F770" s="17" t="s">
        <v>9</v>
      </c>
    </row>
    <row r="771" spans="1:6" x14ac:dyDescent="0.25">
      <c r="A771" s="18">
        <v>88309</v>
      </c>
      <c r="B771" s="19" t="s">
        <v>41</v>
      </c>
      <c r="C771" s="20" t="s">
        <v>10</v>
      </c>
      <c r="D771" s="21">
        <v>0.4</v>
      </c>
      <c r="E771" s="22"/>
      <c r="F771" s="23">
        <f t="shared" ref="F771:F774" si="70">TRUNC(D771*E771,2)</f>
        <v>0</v>
      </c>
    </row>
    <row r="772" spans="1:6" x14ac:dyDescent="0.25">
      <c r="A772" s="18">
        <v>88316</v>
      </c>
      <c r="B772" s="19" t="s">
        <v>11</v>
      </c>
      <c r="C772" s="20" t="s">
        <v>10</v>
      </c>
      <c r="D772" s="21">
        <v>0.4</v>
      </c>
      <c r="E772" s="22"/>
      <c r="F772" s="23">
        <f t="shared" si="70"/>
        <v>0</v>
      </c>
    </row>
    <row r="773" spans="1:6" ht="22.5" x14ac:dyDescent="0.25">
      <c r="A773" s="41">
        <v>43386</v>
      </c>
      <c r="B773" s="34" t="s">
        <v>815</v>
      </c>
      <c r="C773" s="20" t="s">
        <v>51</v>
      </c>
      <c r="D773" s="47">
        <v>1</v>
      </c>
      <c r="E773" s="22"/>
      <c r="F773" s="23">
        <f t="shared" si="70"/>
        <v>0</v>
      </c>
    </row>
    <row r="774" spans="1:6" ht="23.25" thickBot="1" x14ac:dyDescent="0.3">
      <c r="A774" s="18">
        <v>88628</v>
      </c>
      <c r="B774" s="32" t="s">
        <v>50</v>
      </c>
      <c r="C774" s="20" t="s">
        <v>28</v>
      </c>
      <c r="D774" s="46">
        <v>5.0000000000000001E-3</v>
      </c>
      <c r="E774" s="22"/>
      <c r="F774" s="23">
        <f t="shared" si="70"/>
        <v>0</v>
      </c>
    </row>
    <row r="775" spans="1:6" ht="15.75" thickBot="1" x14ac:dyDescent="0.3">
      <c r="A775" s="25"/>
      <c r="B775" s="26"/>
      <c r="C775" s="26"/>
      <c r="D775" s="27"/>
      <c r="E775" s="28" t="s">
        <v>12</v>
      </c>
      <c r="F775" s="29">
        <f>SUM(F771:F774)</f>
        <v>0</v>
      </c>
    </row>
    <row r="776" spans="1:6" ht="15.75" thickBot="1" x14ac:dyDescent="0.3"/>
    <row r="777" spans="1:6" ht="15.75" thickBot="1" x14ac:dyDescent="0.3">
      <c r="A777" s="1"/>
      <c r="B777" s="2" t="s">
        <v>1</v>
      </c>
      <c r="F777" s="30">
        <v>2003642</v>
      </c>
    </row>
    <row r="778" spans="1:6" ht="15.75" thickBot="1" x14ac:dyDescent="0.3">
      <c r="A778" s="3"/>
      <c r="B778" s="4" t="s">
        <v>2</v>
      </c>
      <c r="E778" s="5" t="s">
        <v>3</v>
      </c>
      <c r="F778" s="6"/>
    </row>
    <row r="779" spans="1:6" ht="34.5" thickBot="1" x14ac:dyDescent="0.3">
      <c r="A779" s="7" t="s">
        <v>214</v>
      </c>
      <c r="B779" s="8" t="s">
        <v>215</v>
      </c>
      <c r="C779" s="9"/>
      <c r="D779" s="10"/>
      <c r="E779" s="11"/>
      <c r="F779" s="12" t="s">
        <v>831</v>
      </c>
    </row>
    <row r="780" spans="1:6" x14ac:dyDescent="0.25">
      <c r="A780" s="13" t="s">
        <v>4</v>
      </c>
      <c r="B780" s="14" t="s">
        <v>5</v>
      </c>
      <c r="C780" s="14" t="s">
        <v>6</v>
      </c>
      <c r="D780" s="15" t="s">
        <v>7</v>
      </c>
      <c r="E780" s="16" t="s">
        <v>8</v>
      </c>
      <c r="F780" s="17" t="s">
        <v>9</v>
      </c>
    </row>
    <row r="781" spans="1:6" x14ac:dyDescent="0.25">
      <c r="A781" s="18" t="s">
        <v>60</v>
      </c>
      <c r="B781" s="19" t="s">
        <v>61</v>
      </c>
      <c r="C781" s="20" t="s">
        <v>22</v>
      </c>
      <c r="D781" s="21">
        <v>2.3212799999999999E-2</v>
      </c>
      <c r="E781" s="22"/>
      <c r="F781" s="23">
        <f t="shared" ref="F781:F782" si="71">TRUNC(D781*E781,2)</f>
        <v>0</v>
      </c>
    </row>
    <row r="782" spans="1:6" x14ac:dyDescent="0.25">
      <c r="A782" s="18" t="s">
        <v>60</v>
      </c>
      <c r="B782" s="19" t="s">
        <v>61</v>
      </c>
      <c r="C782" s="20" t="s">
        <v>23</v>
      </c>
      <c r="D782" s="21">
        <v>2.7986399999999998E-2</v>
      </c>
      <c r="E782" s="22"/>
      <c r="F782" s="23">
        <f t="shared" si="71"/>
        <v>0</v>
      </c>
    </row>
    <row r="783" spans="1:6" x14ac:dyDescent="0.25">
      <c r="A783" s="18">
        <v>94970</v>
      </c>
      <c r="B783" s="19" t="s">
        <v>825</v>
      </c>
      <c r="C783" s="20" t="s">
        <v>28</v>
      </c>
      <c r="D783" s="21">
        <v>1.41</v>
      </c>
      <c r="E783" s="22"/>
      <c r="F783" s="23">
        <f t="shared" ref="F783:F786" si="72">TRUNC(D783*E783,2)</f>
        <v>0</v>
      </c>
    </row>
    <row r="784" spans="1:6" ht="22.5" x14ac:dyDescent="0.25">
      <c r="A784" s="18" t="s">
        <v>312</v>
      </c>
      <c r="B784" s="19" t="s">
        <v>313</v>
      </c>
      <c r="C784" s="20" t="s">
        <v>178</v>
      </c>
      <c r="D784" s="21">
        <v>11.93</v>
      </c>
      <c r="E784" s="22"/>
      <c r="F784" s="23">
        <f t="shared" si="72"/>
        <v>0</v>
      </c>
    </row>
    <row r="785" spans="1:6" ht="22.5" x14ac:dyDescent="0.25">
      <c r="A785" s="18">
        <v>92916</v>
      </c>
      <c r="B785" s="19" t="s">
        <v>835</v>
      </c>
      <c r="C785" s="20" t="s">
        <v>179</v>
      </c>
      <c r="D785" s="21">
        <v>4.0999999999999996</v>
      </c>
      <c r="E785" s="22"/>
      <c r="F785" s="23">
        <f t="shared" si="72"/>
        <v>0</v>
      </c>
    </row>
    <row r="786" spans="1:6" ht="24.75" customHeight="1" thickBot="1" x14ac:dyDescent="0.3">
      <c r="A786" s="18">
        <v>96620</v>
      </c>
      <c r="B786" s="19" t="s">
        <v>836</v>
      </c>
      <c r="C786" s="20" t="s">
        <v>28</v>
      </c>
      <c r="D786" s="21">
        <v>9.5000000000000001E-2</v>
      </c>
      <c r="E786" s="22"/>
      <c r="F786" s="23">
        <f t="shared" si="72"/>
        <v>0</v>
      </c>
    </row>
    <row r="787" spans="1:6" ht="15.75" thickBot="1" x14ac:dyDescent="0.3">
      <c r="A787" s="25"/>
      <c r="B787" s="26"/>
      <c r="C787" s="26"/>
      <c r="D787" s="27"/>
      <c r="E787" s="28" t="s">
        <v>12</v>
      </c>
      <c r="F787" s="29">
        <f>SUM(F781:F786)</f>
        <v>0</v>
      </c>
    </row>
    <row r="788" spans="1:6" ht="15.75" thickBot="1" x14ac:dyDescent="0.3"/>
    <row r="789" spans="1:6" ht="15.75" thickBot="1" x14ac:dyDescent="0.3">
      <c r="A789" s="1"/>
      <c r="B789" s="2" t="s">
        <v>1</v>
      </c>
      <c r="F789" s="30" t="s">
        <v>837</v>
      </c>
    </row>
    <row r="790" spans="1:6" ht="15.75" thickBot="1" x14ac:dyDescent="0.3">
      <c r="A790" s="3"/>
      <c r="B790" s="4" t="s">
        <v>2</v>
      </c>
      <c r="E790" s="5" t="s">
        <v>3</v>
      </c>
      <c r="F790" s="6"/>
    </row>
    <row r="791" spans="1:6" ht="34.5" thickBot="1" x14ac:dyDescent="0.3">
      <c r="A791" s="7" t="s">
        <v>216</v>
      </c>
      <c r="B791" s="8" t="s">
        <v>217</v>
      </c>
      <c r="C791" s="9"/>
      <c r="D791" s="10"/>
      <c r="E791" s="11"/>
      <c r="F791" s="12" t="s">
        <v>831</v>
      </c>
    </row>
    <row r="792" spans="1:6" x14ac:dyDescent="0.25">
      <c r="A792" s="13" t="s">
        <v>4</v>
      </c>
      <c r="B792" s="14" t="s">
        <v>5</v>
      </c>
      <c r="C792" s="14" t="s">
        <v>6</v>
      </c>
      <c r="D792" s="15" t="s">
        <v>7</v>
      </c>
      <c r="E792" s="16" t="s">
        <v>8</v>
      </c>
      <c r="F792" s="17" t="s">
        <v>9</v>
      </c>
    </row>
    <row r="793" spans="1:6" x14ac:dyDescent="0.25">
      <c r="A793" s="18" t="s">
        <v>60</v>
      </c>
      <c r="B793" s="19" t="s">
        <v>61</v>
      </c>
      <c r="C793" s="20" t="s">
        <v>22</v>
      </c>
      <c r="D793" s="21">
        <v>2.3212799999999999E-2</v>
      </c>
      <c r="E793" s="22"/>
      <c r="F793" s="23">
        <f t="shared" ref="F793:F798" si="73">TRUNC(D793*E793,2)</f>
        <v>0</v>
      </c>
    </row>
    <row r="794" spans="1:6" x14ac:dyDescent="0.25">
      <c r="A794" s="18" t="s">
        <v>60</v>
      </c>
      <c r="B794" s="19" t="s">
        <v>61</v>
      </c>
      <c r="C794" s="20" t="s">
        <v>23</v>
      </c>
      <c r="D794" s="21">
        <v>2.7986399999999998E-2</v>
      </c>
      <c r="E794" s="22"/>
      <c r="F794" s="23">
        <f t="shared" si="73"/>
        <v>0</v>
      </c>
    </row>
    <row r="795" spans="1:6" x14ac:dyDescent="0.25">
      <c r="A795" s="18">
        <v>94970</v>
      </c>
      <c r="B795" s="19" t="s">
        <v>825</v>
      </c>
      <c r="C795" s="20" t="s">
        <v>28</v>
      </c>
      <c r="D795" s="21">
        <v>1.38</v>
      </c>
      <c r="E795" s="22"/>
      <c r="F795" s="23">
        <f t="shared" si="73"/>
        <v>0</v>
      </c>
    </row>
    <row r="796" spans="1:6" ht="22.5" x14ac:dyDescent="0.25">
      <c r="A796" s="18" t="s">
        <v>312</v>
      </c>
      <c r="B796" s="19" t="s">
        <v>313</v>
      </c>
      <c r="C796" s="20" t="s">
        <v>178</v>
      </c>
      <c r="D796" s="21">
        <v>11.93</v>
      </c>
      <c r="E796" s="22"/>
      <c r="F796" s="23">
        <f t="shared" si="73"/>
        <v>0</v>
      </c>
    </row>
    <row r="797" spans="1:6" ht="22.5" x14ac:dyDescent="0.25">
      <c r="A797" s="18">
        <v>92916</v>
      </c>
      <c r="B797" s="19" t="s">
        <v>835</v>
      </c>
      <c r="C797" s="20" t="s">
        <v>179</v>
      </c>
      <c r="D797" s="21">
        <v>4.0999999999999996</v>
      </c>
      <c r="E797" s="22"/>
      <c r="F797" s="23">
        <f t="shared" si="73"/>
        <v>0</v>
      </c>
    </row>
    <row r="798" spans="1:6" ht="24.75" customHeight="1" thickBot="1" x14ac:dyDescent="0.3">
      <c r="A798" s="18">
        <v>96620</v>
      </c>
      <c r="B798" s="19" t="s">
        <v>836</v>
      </c>
      <c r="C798" s="20" t="s">
        <v>28</v>
      </c>
      <c r="D798" s="21">
        <v>9.5000000000000001E-2</v>
      </c>
      <c r="E798" s="22"/>
      <c r="F798" s="23">
        <f t="shared" si="73"/>
        <v>0</v>
      </c>
    </row>
    <row r="799" spans="1:6" ht="15.75" thickBot="1" x14ac:dyDescent="0.3">
      <c r="A799" s="25"/>
      <c r="B799" s="26"/>
      <c r="C799" s="26"/>
      <c r="D799" s="27"/>
      <c r="E799" s="28" t="s">
        <v>12</v>
      </c>
      <c r="F799" s="29">
        <f>SUM(F793:F798)</f>
        <v>0</v>
      </c>
    </row>
    <row r="800" spans="1:6" ht="15.75" thickBot="1" x14ac:dyDescent="0.3"/>
    <row r="801" spans="1:6" ht="15.75" thickBot="1" x14ac:dyDescent="0.3">
      <c r="A801" s="1"/>
      <c r="B801" s="2" t="s">
        <v>1</v>
      </c>
      <c r="F801" s="30">
        <v>2003644</v>
      </c>
    </row>
    <row r="802" spans="1:6" ht="15.75" thickBot="1" x14ac:dyDescent="0.3">
      <c r="A802" s="3"/>
      <c r="B802" s="4" t="s">
        <v>2</v>
      </c>
      <c r="E802" s="5" t="s">
        <v>3</v>
      </c>
      <c r="F802" s="6"/>
    </row>
    <row r="803" spans="1:6" ht="34.5" thickBot="1" x14ac:dyDescent="0.3">
      <c r="A803" s="7" t="s">
        <v>218</v>
      </c>
      <c r="B803" s="8" t="s">
        <v>219</v>
      </c>
      <c r="C803" s="9"/>
      <c r="D803" s="10"/>
      <c r="E803" s="11"/>
      <c r="F803" s="12" t="s">
        <v>831</v>
      </c>
    </row>
    <row r="804" spans="1:6" x14ac:dyDescent="0.25">
      <c r="A804" s="13" t="s">
        <v>4</v>
      </c>
      <c r="B804" s="14" t="s">
        <v>5</v>
      </c>
      <c r="C804" s="14" t="s">
        <v>6</v>
      </c>
      <c r="D804" s="15" t="s">
        <v>7</v>
      </c>
      <c r="E804" s="16" t="s">
        <v>8</v>
      </c>
      <c r="F804" s="17" t="s">
        <v>9</v>
      </c>
    </row>
    <row r="805" spans="1:6" x14ac:dyDescent="0.25">
      <c r="A805" s="18" t="s">
        <v>60</v>
      </c>
      <c r="B805" s="19" t="s">
        <v>61</v>
      </c>
      <c r="C805" s="20" t="s">
        <v>22</v>
      </c>
      <c r="D805" s="21">
        <v>2.3212799999999999E-2</v>
      </c>
      <c r="E805" s="22"/>
      <c r="F805" s="23">
        <f t="shared" ref="F805:F810" si="74">TRUNC(D805*E805,2)</f>
        <v>0</v>
      </c>
    </row>
    <row r="806" spans="1:6" x14ac:dyDescent="0.25">
      <c r="A806" s="18" t="s">
        <v>60</v>
      </c>
      <c r="B806" s="19" t="s">
        <v>61</v>
      </c>
      <c r="C806" s="20" t="s">
        <v>23</v>
      </c>
      <c r="D806" s="21">
        <v>2.7986399999999998E-2</v>
      </c>
      <c r="E806" s="22"/>
      <c r="F806" s="23">
        <f t="shared" si="74"/>
        <v>0</v>
      </c>
    </row>
    <row r="807" spans="1:6" x14ac:dyDescent="0.25">
      <c r="A807" s="18">
        <v>94970</v>
      </c>
      <c r="B807" s="19" t="s">
        <v>825</v>
      </c>
      <c r="C807" s="20" t="s">
        <v>28</v>
      </c>
      <c r="D807" s="21">
        <v>1.35</v>
      </c>
      <c r="E807" s="22"/>
      <c r="F807" s="23">
        <f t="shared" si="74"/>
        <v>0</v>
      </c>
    </row>
    <row r="808" spans="1:6" ht="22.5" x14ac:dyDescent="0.25">
      <c r="A808" s="18" t="s">
        <v>312</v>
      </c>
      <c r="B808" s="19" t="s">
        <v>313</v>
      </c>
      <c r="C808" s="20" t="s">
        <v>178</v>
      </c>
      <c r="D808" s="21">
        <v>11.93</v>
      </c>
      <c r="E808" s="22"/>
      <c r="F808" s="23">
        <f t="shared" si="74"/>
        <v>0</v>
      </c>
    </row>
    <row r="809" spans="1:6" ht="22.5" x14ac:dyDescent="0.25">
      <c r="A809" s="18">
        <v>92916</v>
      </c>
      <c r="B809" s="19" t="s">
        <v>835</v>
      </c>
      <c r="C809" s="20" t="s">
        <v>179</v>
      </c>
      <c r="D809" s="21">
        <v>4.0999999999999996</v>
      </c>
      <c r="E809" s="22"/>
      <c r="F809" s="23">
        <f t="shared" si="74"/>
        <v>0</v>
      </c>
    </row>
    <row r="810" spans="1:6" ht="24.75" customHeight="1" thickBot="1" x14ac:dyDescent="0.3">
      <c r="A810" s="18">
        <v>96620</v>
      </c>
      <c r="B810" s="19" t="s">
        <v>836</v>
      </c>
      <c r="C810" s="20" t="s">
        <v>28</v>
      </c>
      <c r="D810" s="21">
        <v>9.5000000000000001E-2</v>
      </c>
      <c r="E810" s="22"/>
      <c r="F810" s="23">
        <f t="shared" si="74"/>
        <v>0</v>
      </c>
    </row>
    <row r="811" spans="1:6" ht="15.75" thickBot="1" x14ac:dyDescent="0.3">
      <c r="A811" s="25"/>
      <c r="B811" s="26"/>
      <c r="C811" s="26"/>
      <c r="D811" s="27"/>
      <c r="E811" s="28" t="s">
        <v>12</v>
      </c>
      <c r="F811" s="29">
        <f>SUM(F805:F810)</f>
        <v>0</v>
      </c>
    </row>
    <row r="812" spans="1:6" ht="15.75" thickBot="1" x14ac:dyDescent="0.3"/>
    <row r="813" spans="1:6" ht="15.75" thickBot="1" x14ac:dyDescent="0.3">
      <c r="A813" s="1"/>
      <c r="B813" s="2" t="s">
        <v>1</v>
      </c>
      <c r="F813" s="30"/>
    </row>
    <row r="814" spans="1:6" ht="15.75" thickBot="1" x14ac:dyDescent="0.3">
      <c r="A814" s="3"/>
      <c r="B814" s="4" t="s">
        <v>2</v>
      </c>
      <c r="E814" s="5" t="s">
        <v>3</v>
      </c>
      <c r="F814" s="6"/>
    </row>
    <row r="815" spans="1:6" ht="34.5" thickBot="1" x14ac:dyDescent="0.3">
      <c r="A815" s="7" t="s">
        <v>220</v>
      </c>
      <c r="B815" s="8" t="s">
        <v>221</v>
      </c>
      <c r="C815" s="9"/>
      <c r="D815" s="10"/>
      <c r="E815" s="11"/>
      <c r="F815" s="12" t="s">
        <v>831</v>
      </c>
    </row>
    <row r="816" spans="1:6" x14ac:dyDescent="0.25">
      <c r="A816" s="13" t="s">
        <v>4</v>
      </c>
      <c r="B816" s="14" t="s">
        <v>5</v>
      </c>
      <c r="C816" s="14" t="s">
        <v>6</v>
      </c>
      <c r="D816" s="15" t="s">
        <v>7</v>
      </c>
      <c r="E816" s="16" t="s">
        <v>8</v>
      </c>
      <c r="F816" s="17" t="s">
        <v>9</v>
      </c>
    </row>
    <row r="817" spans="1:6" x14ac:dyDescent="0.25">
      <c r="A817" s="18" t="s">
        <v>60</v>
      </c>
      <c r="B817" s="19" t="s">
        <v>61</v>
      </c>
      <c r="C817" s="20" t="s">
        <v>22</v>
      </c>
      <c r="D817" s="21">
        <v>4.3524E-2</v>
      </c>
      <c r="E817" s="22"/>
      <c r="F817" s="23">
        <f t="shared" ref="F817:F822" si="75">TRUNC(D817*E817,2)</f>
        <v>0</v>
      </c>
    </row>
    <row r="818" spans="1:6" x14ac:dyDescent="0.25">
      <c r="A818" s="18" t="s">
        <v>60</v>
      </c>
      <c r="B818" s="19" t="s">
        <v>61</v>
      </c>
      <c r="C818" s="20" t="s">
        <v>23</v>
      </c>
      <c r="D818" s="21">
        <v>5.24745E-2</v>
      </c>
      <c r="E818" s="22"/>
      <c r="F818" s="23">
        <f t="shared" si="75"/>
        <v>0</v>
      </c>
    </row>
    <row r="819" spans="1:6" x14ac:dyDescent="0.25">
      <c r="A819" s="18">
        <v>94970</v>
      </c>
      <c r="B819" s="19" t="s">
        <v>825</v>
      </c>
      <c r="C819" s="20" t="s">
        <v>28</v>
      </c>
      <c r="D819" s="21">
        <v>1.94</v>
      </c>
      <c r="E819" s="22"/>
      <c r="F819" s="23">
        <f t="shared" si="75"/>
        <v>0</v>
      </c>
    </row>
    <row r="820" spans="1:6" ht="22.5" x14ac:dyDescent="0.25">
      <c r="A820" s="18" t="s">
        <v>312</v>
      </c>
      <c r="B820" s="19" t="s">
        <v>313</v>
      </c>
      <c r="C820" s="20" t="s">
        <v>178</v>
      </c>
      <c r="D820" s="21">
        <v>15.71</v>
      </c>
      <c r="E820" s="22"/>
      <c r="F820" s="23">
        <f t="shared" si="75"/>
        <v>0</v>
      </c>
    </row>
    <row r="821" spans="1:6" ht="22.5" x14ac:dyDescent="0.25">
      <c r="A821" s="18">
        <v>92916</v>
      </c>
      <c r="B821" s="19" t="s">
        <v>835</v>
      </c>
      <c r="C821" s="20" t="s">
        <v>179</v>
      </c>
      <c r="D821" s="21">
        <v>6</v>
      </c>
      <c r="E821" s="22"/>
      <c r="F821" s="23">
        <f t="shared" si="75"/>
        <v>0</v>
      </c>
    </row>
    <row r="822" spans="1:6" ht="25.5" customHeight="1" thickBot="1" x14ac:dyDescent="0.3">
      <c r="A822" s="18">
        <v>96620</v>
      </c>
      <c r="B822" s="19" t="s">
        <v>836</v>
      </c>
      <c r="C822" s="20" t="s">
        <v>28</v>
      </c>
      <c r="D822" s="21">
        <v>0.1235</v>
      </c>
      <c r="E822" s="22"/>
      <c r="F822" s="23">
        <f t="shared" si="75"/>
        <v>0</v>
      </c>
    </row>
    <row r="823" spans="1:6" ht="15.75" thickBot="1" x14ac:dyDescent="0.3">
      <c r="A823" s="25"/>
      <c r="B823" s="26"/>
      <c r="C823" s="26"/>
      <c r="D823" s="27"/>
      <c r="E823" s="28" t="s">
        <v>12</v>
      </c>
      <c r="F823" s="29">
        <f>SUM(F817:F822)</f>
        <v>0</v>
      </c>
    </row>
    <row r="824" spans="1:6" ht="15.75" thickBot="1" x14ac:dyDescent="0.3"/>
    <row r="825" spans="1:6" ht="15.75" thickBot="1" x14ac:dyDescent="0.3">
      <c r="A825" s="1"/>
      <c r="B825" s="2" t="s">
        <v>1</v>
      </c>
      <c r="F825" s="30"/>
    </row>
    <row r="826" spans="1:6" ht="15.75" thickBot="1" x14ac:dyDescent="0.3">
      <c r="A826" s="3"/>
      <c r="B826" s="4" t="s">
        <v>2</v>
      </c>
      <c r="E826" s="5" t="s">
        <v>3</v>
      </c>
      <c r="F826" s="6"/>
    </row>
    <row r="827" spans="1:6" ht="34.5" thickBot="1" x14ac:dyDescent="0.3">
      <c r="A827" s="7" t="s">
        <v>222</v>
      </c>
      <c r="B827" s="8" t="s">
        <v>223</v>
      </c>
      <c r="C827" s="9"/>
      <c r="D827" s="10"/>
      <c r="E827" s="11"/>
      <c r="F827" s="12" t="s">
        <v>831</v>
      </c>
    </row>
    <row r="828" spans="1:6" x14ac:dyDescent="0.25">
      <c r="A828" s="13" t="s">
        <v>4</v>
      </c>
      <c r="B828" s="14" t="s">
        <v>5</v>
      </c>
      <c r="C828" s="14" t="s">
        <v>6</v>
      </c>
      <c r="D828" s="15" t="s">
        <v>7</v>
      </c>
      <c r="E828" s="16" t="s">
        <v>8</v>
      </c>
      <c r="F828" s="17" t="s">
        <v>9</v>
      </c>
    </row>
    <row r="829" spans="1:6" x14ac:dyDescent="0.25">
      <c r="A829" s="18" t="s">
        <v>60</v>
      </c>
      <c r="B829" s="19" t="s">
        <v>61</v>
      </c>
      <c r="C829" s="20" t="s">
        <v>22</v>
      </c>
      <c r="D829" s="21">
        <v>6.9154800000000016E-2</v>
      </c>
      <c r="E829" s="22"/>
      <c r="F829" s="23">
        <f t="shared" ref="F829:F834" si="76">TRUNC(D829*E829,2)</f>
        <v>0</v>
      </c>
    </row>
    <row r="830" spans="1:6" x14ac:dyDescent="0.25">
      <c r="A830" s="18" t="s">
        <v>60</v>
      </c>
      <c r="B830" s="19" t="s">
        <v>61</v>
      </c>
      <c r="C830" s="20" t="s">
        <v>23</v>
      </c>
      <c r="D830" s="21">
        <v>8.3376150000000024E-2</v>
      </c>
      <c r="E830" s="22"/>
      <c r="F830" s="23">
        <f t="shared" si="76"/>
        <v>0</v>
      </c>
    </row>
    <row r="831" spans="1:6" x14ac:dyDescent="0.25">
      <c r="A831" s="18">
        <v>94970</v>
      </c>
      <c r="B831" s="19" t="s">
        <v>825</v>
      </c>
      <c r="C831" s="20" t="s">
        <v>28</v>
      </c>
      <c r="D831" s="21">
        <v>2.44</v>
      </c>
      <c r="E831" s="22"/>
      <c r="F831" s="23">
        <f t="shared" si="76"/>
        <v>0</v>
      </c>
    </row>
    <row r="832" spans="1:6" ht="22.5" x14ac:dyDescent="0.25">
      <c r="A832" s="18" t="s">
        <v>312</v>
      </c>
      <c r="B832" s="19" t="s">
        <v>313</v>
      </c>
      <c r="C832" s="20" t="s">
        <v>178</v>
      </c>
      <c r="D832" s="21">
        <v>20.57</v>
      </c>
      <c r="E832" s="22"/>
      <c r="F832" s="23">
        <f t="shared" si="76"/>
        <v>0</v>
      </c>
    </row>
    <row r="833" spans="1:6" ht="22.5" x14ac:dyDescent="0.25">
      <c r="A833" s="18">
        <v>92916</v>
      </c>
      <c r="B833" s="19" t="s">
        <v>835</v>
      </c>
      <c r="C833" s="20" t="s">
        <v>179</v>
      </c>
      <c r="D833" s="21">
        <v>8</v>
      </c>
      <c r="E833" s="22"/>
      <c r="F833" s="23">
        <f t="shared" si="76"/>
        <v>0</v>
      </c>
    </row>
    <row r="834" spans="1:6" ht="24.75" customHeight="1" thickBot="1" x14ac:dyDescent="0.3">
      <c r="A834" s="18">
        <v>96620</v>
      </c>
      <c r="B834" s="19" t="s">
        <v>836</v>
      </c>
      <c r="C834" s="20" t="s">
        <v>28</v>
      </c>
      <c r="D834" s="21">
        <v>0.14249999999999999</v>
      </c>
      <c r="E834" s="22"/>
      <c r="F834" s="23">
        <f t="shared" si="76"/>
        <v>0</v>
      </c>
    </row>
    <row r="835" spans="1:6" ht="15.75" thickBot="1" x14ac:dyDescent="0.3">
      <c r="A835" s="25"/>
      <c r="B835" s="26"/>
      <c r="C835" s="26"/>
      <c r="D835" s="27"/>
      <c r="E835" s="28" t="s">
        <v>12</v>
      </c>
      <c r="F835" s="29">
        <f>SUM(F829:F834)</f>
        <v>0</v>
      </c>
    </row>
    <row r="836" spans="1:6" ht="15.75" thickBot="1" x14ac:dyDescent="0.3"/>
    <row r="837" spans="1:6" ht="15.75" thickBot="1" x14ac:dyDescent="0.3">
      <c r="A837" s="1"/>
      <c r="B837" s="2" t="s">
        <v>1</v>
      </c>
      <c r="F837" s="30">
        <v>2003650</v>
      </c>
    </row>
    <row r="838" spans="1:6" ht="15.75" thickBot="1" x14ac:dyDescent="0.3">
      <c r="A838" s="3"/>
      <c r="B838" s="4" t="s">
        <v>2</v>
      </c>
      <c r="E838" s="5" t="s">
        <v>3</v>
      </c>
      <c r="F838" s="6"/>
    </row>
    <row r="839" spans="1:6" ht="34.5" thickBot="1" x14ac:dyDescent="0.3">
      <c r="A839" s="7" t="s">
        <v>224</v>
      </c>
      <c r="B839" s="8" t="s">
        <v>225</v>
      </c>
      <c r="C839" s="9"/>
      <c r="D839" s="10"/>
      <c r="E839" s="11"/>
      <c r="F839" s="12" t="s">
        <v>831</v>
      </c>
    </row>
    <row r="840" spans="1:6" x14ac:dyDescent="0.25">
      <c r="A840" s="13" t="s">
        <v>4</v>
      </c>
      <c r="B840" s="14" t="s">
        <v>5</v>
      </c>
      <c r="C840" s="14" t="s">
        <v>6</v>
      </c>
      <c r="D840" s="15" t="s">
        <v>7</v>
      </c>
      <c r="E840" s="16" t="s">
        <v>8</v>
      </c>
      <c r="F840" s="17" t="s">
        <v>9</v>
      </c>
    </row>
    <row r="841" spans="1:6" x14ac:dyDescent="0.25">
      <c r="A841" s="18" t="s">
        <v>60</v>
      </c>
      <c r="B841" s="19" t="s">
        <v>61</v>
      </c>
      <c r="C841" s="20" t="s">
        <v>22</v>
      </c>
      <c r="D841" s="21">
        <v>9.4302000000000011E-2</v>
      </c>
      <c r="E841" s="22"/>
      <c r="F841" s="23">
        <f t="shared" ref="F841:F846" si="77">TRUNC(D841*E841,2)</f>
        <v>0</v>
      </c>
    </row>
    <row r="842" spans="1:6" x14ac:dyDescent="0.25">
      <c r="A842" s="18" t="s">
        <v>60</v>
      </c>
      <c r="B842" s="19" t="s">
        <v>61</v>
      </c>
      <c r="C842" s="20" t="s">
        <v>23</v>
      </c>
      <c r="D842" s="21">
        <v>0.11369475000000001</v>
      </c>
      <c r="E842" s="22"/>
      <c r="F842" s="23">
        <f t="shared" si="77"/>
        <v>0</v>
      </c>
    </row>
    <row r="843" spans="1:6" x14ac:dyDescent="0.25">
      <c r="A843" s="18">
        <v>94970</v>
      </c>
      <c r="B843" s="19" t="s">
        <v>825</v>
      </c>
      <c r="C843" s="20" t="s">
        <v>28</v>
      </c>
      <c r="D843" s="21">
        <v>2.82</v>
      </c>
      <c r="E843" s="22"/>
      <c r="F843" s="23">
        <f t="shared" si="77"/>
        <v>0</v>
      </c>
    </row>
    <row r="844" spans="1:6" ht="22.5" x14ac:dyDescent="0.25">
      <c r="A844" s="18" t="s">
        <v>312</v>
      </c>
      <c r="B844" s="19" t="s">
        <v>313</v>
      </c>
      <c r="C844" s="20" t="s">
        <v>178</v>
      </c>
      <c r="D844" s="21">
        <v>24.65</v>
      </c>
      <c r="E844" s="22"/>
      <c r="F844" s="23">
        <f t="shared" si="77"/>
        <v>0</v>
      </c>
    </row>
    <row r="845" spans="1:6" ht="22.5" x14ac:dyDescent="0.25">
      <c r="A845" s="18">
        <v>92916</v>
      </c>
      <c r="B845" s="19" t="s">
        <v>835</v>
      </c>
      <c r="C845" s="20" t="s">
        <v>179</v>
      </c>
      <c r="D845" s="21">
        <v>11.6</v>
      </c>
      <c r="E845" s="22"/>
      <c r="F845" s="23">
        <f t="shared" si="77"/>
        <v>0</v>
      </c>
    </row>
    <row r="846" spans="1:6" ht="25.5" customHeight="1" thickBot="1" x14ac:dyDescent="0.3">
      <c r="A846" s="18">
        <v>96620</v>
      </c>
      <c r="B846" s="19" t="s">
        <v>836</v>
      </c>
      <c r="C846" s="20" t="s">
        <v>28</v>
      </c>
      <c r="D846" s="21">
        <v>0.1615</v>
      </c>
      <c r="E846" s="22"/>
      <c r="F846" s="23">
        <f t="shared" si="77"/>
        <v>0</v>
      </c>
    </row>
    <row r="847" spans="1:6" ht="15.75" thickBot="1" x14ac:dyDescent="0.3">
      <c r="A847" s="25"/>
      <c r="B847" s="26"/>
      <c r="C847" s="26"/>
      <c r="D847" s="27"/>
      <c r="E847" s="28" t="s">
        <v>12</v>
      </c>
      <c r="F847" s="29">
        <f>SUM(F841:F846)</f>
        <v>0</v>
      </c>
    </row>
    <row r="848" spans="1:6" ht="15.75" thickBot="1" x14ac:dyDescent="0.3"/>
    <row r="849" spans="1:6" ht="15.75" thickBot="1" x14ac:dyDescent="0.3">
      <c r="A849" s="1"/>
      <c r="B849" s="2" t="s">
        <v>1</v>
      </c>
      <c r="F849" s="30">
        <v>2003652</v>
      </c>
    </row>
    <row r="850" spans="1:6" ht="15.75" thickBot="1" x14ac:dyDescent="0.3">
      <c r="A850" s="3"/>
      <c r="B850" s="4" t="s">
        <v>2</v>
      </c>
      <c r="E850" s="5" t="s">
        <v>3</v>
      </c>
      <c r="F850" s="6"/>
    </row>
    <row r="851" spans="1:6" ht="34.5" thickBot="1" x14ac:dyDescent="0.3">
      <c r="A851" s="7" t="s">
        <v>226</v>
      </c>
      <c r="B851" s="8" t="s">
        <v>227</v>
      </c>
      <c r="C851" s="9"/>
      <c r="D851" s="10"/>
      <c r="E851" s="11"/>
      <c r="F851" s="12" t="s">
        <v>831</v>
      </c>
    </row>
    <row r="852" spans="1:6" x14ac:dyDescent="0.25">
      <c r="A852" s="13" t="s">
        <v>4</v>
      </c>
      <c r="B852" s="14" t="s">
        <v>5</v>
      </c>
      <c r="C852" s="14" t="s">
        <v>6</v>
      </c>
      <c r="D852" s="15" t="s">
        <v>7</v>
      </c>
      <c r="E852" s="16" t="s">
        <v>8</v>
      </c>
      <c r="F852" s="17" t="s">
        <v>9</v>
      </c>
    </row>
    <row r="853" spans="1:6" x14ac:dyDescent="0.25">
      <c r="A853" s="18" t="s">
        <v>60</v>
      </c>
      <c r="B853" s="19" t="s">
        <v>61</v>
      </c>
      <c r="C853" s="20" t="s">
        <v>22</v>
      </c>
      <c r="D853" s="21">
        <v>0.13927680000000003</v>
      </c>
      <c r="E853" s="22"/>
      <c r="F853" s="23">
        <f t="shared" ref="F853:F858" si="78">TRUNC(D853*E853,2)</f>
        <v>0</v>
      </c>
    </row>
    <row r="854" spans="1:6" x14ac:dyDescent="0.25">
      <c r="A854" s="18" t="s">
        <v>60</v>
      </c>
      <c r="B854" s="19" t="s">
        <v>61</v>
      </c>
      <c r="C854" s="20" t="s">
        <v>23</v>
      </c>
      <c r="D854" s="21">
        <v>0.16791840000000005</v>
      </c>
      <c r="E854" s="22"/>
      <c r="F854" s="23">
        <f t="shared" si="78"/>
        <v>0</v>
      </c>
    </row>
    <row r="855" spans="1:6" x14ac:dyDescent="0.25">
      <c r="A855" s="18">
        <v>94970</v>
      </c>
      <c r="B855" s="19" t="s">
        <v>825</v>
      </c>
      <c r="C855" s="20" t="s">
        <v>28</v>
      </c>
      <c r="D855" s="21">
        <v>3.41</v>
      </c>
      <c r="E855" s="22"/>
      <c r="F855" s="23">
        <f t="shared" si="78"/>
        <v>0</v>
      </c>
    </row>
    <row r="856" spans="1:6" ht="22.5" x14ac:dyDescent="0.25">
      <c r="A856" s="18" t="s">
        <v>312</v>
      </c>
      <c r="B856" s="19" t="s">
        <v>313</v>
      </c>
      <c r="C856" s="20" t="s">
        <v>178</v>
      </c>
      <c r="D856" s="21">
        <v>32.700000000000003</v>
      </c>
      <c r="E856" s="22"/>
      <c r="F856" s="23">
        <f t="shared" si="78"/>
        <v>0</v>
      </c>
    </row>
    <row r="857" spans="1:6" ht="22.5" x14ac:dyDescent="0.25">
      <c r="A857" s="18">
        <v>92916</v>
      </c>
      <c r="B857" s="19" t="s">
        <v>835</v>
      </c>
      <c r="C857" s="20" t="s">
        <v>179</v>
      </c>
      <c r="D857" s="21">
        <v>16.2</v>
      </c>
      <c r="E857" s="22"/>
      <c r="F857" s="23">
        <f t="shared" si="78"/>
        <v>0</v>
      </c>
    </row>
    <row r="858" spans="1:6" ht="24.75" customHeight="1" thickBot="1" x14ac:dyDescent="0.3">
      <c r="A858" s="18">
        <v>96620</v>
      </c>
      <c r="B858" s="19" t="s">
        <v>836</v>
      </c>
      <c r="C858" s="20" t="s">
        <v>28</v>
      </c>
      <c r="D858" s="21">
        <v>0.19</v>
      </c>
      <c r="E858" s="22"/>
      <c r="F858" s="23">
        <f t="shared" si="78"/>
        <v>0</v>
      </c>
    </row>
    <row r="859" spans="1:6" ht="15.75" thickBot="1" x14ac:dyDescent="0.3">
      <c r="A859" s="25"/>
      <c r="B859" s="26"/>
      <c r="C859" s="26"/>
      <c r="D859" s="27"/>
      <c r="E859" s="28" t="s">
        <v>12</v>
      </c>
      <c r="F859" s="29">
        <f>SUM(F853:F858)</f>
        <v>0</v>
      </c>
    </row>
    <row r="860" spans="1:6" ht="15.75" thickBot="1" x14ac:dyDescent="0.3"/>
    <row r="861" spans="1:6" ht="15.75" thickBot="1" x14ac:dyDescent="0.3">
      <c r="A861" s="1"/>
      <c r="B861" s="2" t="s">
        <v>1</v>
      </c>
      <c r="F861" s="30">
        <v>2003654</v>
      </c>
    </row>
    <row r="862" spans="1:6" ht="15.75" thickBot="1" x14ac:dyDescent="0.3">
      <c r="A862" s="3"/>
      <c r="B862" s="4" t="s">
        <v>2</v>
      </c>
      <c r="E862" s="5" t="s">
        <v>3</v>
      </c>
      <c r="F862" s="6"/>
    </row>
    <row r="863" spans="1:6" ht="34.5" thickBot="1" x14ac:dyDescent="0.3">
      <c r="A863" s="7" t="s">
        <v>228</v>
      </c>
      <c r="B863" s="8" t="s">
        <v>229</v>
      </c>
      <c r="C863" s="9"/>
      <c r="D863" s="10"/>
      <c r="E863" s="11"/>
      <c r="F863" s="12" t="s">
        <v>831</v>
      </c>
    </row>
    <row r="864" spans="1:6" x14ac:dyDescent="0.25">
      <c r="A864" s="13" t="s">
        <v>4</v>
      </c>
      <c r="B864" s="14" t="s">
        <v>5</v>
      </c>
      <c r="C864" s="14" t="s">
        <v>6</v>
      </c>
      <c r="D864" s="15" t="s">
        <v>7</v>
      </c>
      <c r="E864" s="16" t="s">
        <v>8</v>
      </c>
      <c r="F864" s="17" t="s">
        <v>9</v>
      </c>
    </row>
    <row r="865" spans="1:6" x14ac:dyDescent="0.25">
      <c r="A865" s="18" t="s">
        <v>60</v>
      </c>
      <c r="B865" s="19" t="s">
        <v>61</v>
      </c>
      <c r="C865" s="20" t="s">
        <v>22</v>
      </c>
      <c r="D865" s="21">
        <v>3.7720799999999999E-2</v>
      </c>
      <c r="E865" s="22"/>
      <c r="F865" s="23">
        <f t="shared" ref="F865:F870" si="79">TRUNC(D865*E865,2)</f>
        <v>0</v>
      </c>
    </row>
    <row r="866" spans="1:6" x14ac:dyDescent="0.25">
      <c r="A866" s="18" t="s">
        <v>60</v>
      </c>
      <c r="B866" s="19" t="s">
        <v>61</v>
      </c>
      <c r="C866" s="20" t="s">
        <v>23</v>
      </c>
      <c r="D866" s="21">
        <v>4.5477899999999995E-2</v>
      </c>
      <c r="E866" s="22"/>
      <c r="F866" s="23">
        <f t="shared" si="79"/>
        <v>0</v>
      </c>
    </row>
    <row r="867" spans="1:6" x14ac:dyDescent="0.25">
      <c r="A867" s="18">
        <v>94970</v>
      </c>
      <c r="B867" s="19" t="s">
        <v>825</v>
      </c>
      <c r="C867" s="20" t="s">
        <v>28</v>
      </c>
      <c r="D867" s="21">
        <v>1.68</v>
      </c>
      <c r="E867" s="22"/>
      <c r="F867" s="23">
        <f t="shared" si="79"/>
        <v>0</v>
      </c>
    </row>
    <row r="868" spans="1:6" ht="22.5" x14ac:dyDescent="0.25">
      <c r="A868" s="18" t="s">
        <v>312</v>
      </c>
      <c r="B868" s="19" t="s">
        <v>313</v>
      </c>
      <c r="C868" s="20" t="s">
        <v>178</v>
      </c>
      <c r="D868" s="21">
        <v>14.43</v>
      </c>
      <c r="E868" s="22"/>
      <c r="F868" s="23">
        <f t="shared" si="79"/>
        <v>0</v>
      </c>
    </row>
    <row r="869" spans="1:6" ht="22.5" x14ac:dyDescent="0.25">
      <c r="A869" s="18">
        <v>92916</v>
      </c>
      <c r="B869" s="19" t="s">
        <v>835</v>
      </c>
      <c r="C869" s="20" t="s">
        <v>179</v>
      </c>
      <c r="D869" s="21">
        <v>4.0999999999999996</v>
      </c>
      <c r="E869" s="22"/>
      <c r="F869" s="23">
        <f t="shared" si="79"/>
        <v>0</v>
      </c>
    </row>
    <row r="870" spans="1:6" ht="25.5" customHeight="1" thickBot="1" x14ac:dyDescent="0.3">
      <c r="A870" s="18">
        <v>96620</v>
      </c>
      <c r="B870" s="19" t="s">
        <v>836</v>
      </c>
      <c r="C870" s="20" t="s">
        <v>28</v>
      </c>
      <c r="D870" s="21">
        <v>9.5000000000000001E-2</v>
      </c>
      <c r="E870" s="22"/>
      <c r="F870" s="23">
        <f t="shared" si="79"/>
        <v>0</v>
      </c>
    </row>
    <row r="871" spans="1:6" ht="15.75" thickBot="1" x14ac:dyDescent="0.3">
      <c r="A871" s="25"/>
      <c r="B871" s="26"/>
      <c r="C871" s="26"/>
      <c r="D871" s="27"/>
      <c r="E871" s="28" t="s">
        <v>12</v>
      </c>
      <c r="F871" s="29">
        <f>SUM(F865:F870)</f>
        <v>0</v>
      </c>
    </row>
    <row r="872" spans="1:6" ht="15.75" thickBot="1" x14ac:dyDescent="0.3"/>
    <row r="873" spans="1:6" ht="15.75" thickBot="1" x14ac:dyDescent="0.3">
      <c r="A873" s="1"/>
      <c r="B873" s="2" t="s">
        <v>1</v>
      </c>
      <c r="F873" s="30">
        <v>2003656</v>
      </c>
    </row>
    <row r="874" spans="1:6" ht="15.75" thickBot="1" x14ac:dyDescent="0.3">
      <c r="A874" s="3"/>
      <c r="B874" s="4" t="s">
        <v>2</v>
      </c>
      <c r="E874" s="5" t="s">
        <v>3</v>
      </c>
      <c r="F874" s="6"/>
    </row>
    <row r="875" spans="1:6" ht="34.5" thickBot="1" x14ac:dyDescent="0.3">
      <c r="A875" s="7" t="s">
        <v>230</v>
      </c>
      <c r="B875" s="8" t="s">
        <v>231</v>
      </c>
      <c r="C875" s="9"/>
      <c r="D875" s="10"/>
      <c r="E875" s="11"/>
      <c r="F875" s="12" t="s">
        <v>831</v>
      </c>
    </row>
    <row r="876" spans="1:6" x14ac:dyDescent="0.25">
      <c r="A876" s="13" t="s">
        <v>4</v>
      </c>
      <c r="B876" s="14" t="s">
        <v>5</v>
      </c>
      <c r="C876" s="14" t="s">
        <v>6</v>
      </c>
      <c r="D876" s="15" t="s">
        <v>7</v>
      </c>
      <c r="E876" s="16" t="s">
        <v>8</v>
      </c>
      <c r="F876" s="17" t="s">
        <v>9</v>
      </c>
    </row>
    <row r="877" spans="1:6" x14ac:dyDescent="0.25">
      <c r="A877" s="18" t="s">
        <v>60</v>
      </c>
      <c r="B877" s="19" t="s">
        <v>61</v>
      </c>
      <c r="C877" s="20" t="s">
        <v>22</v>
      </c>
      <c r="D877" s="21">
        <v>3.7720799999999999E-2</v>
      </c>
      <c r="E877" s="22"/>
      <c r="F877" s="23">
        <f t="shared" ref="F877:F882" si="80">TRUNC(D877*E877,2)</f>
        <v>0</v>
      </c>
    </row>
    <row r="878" spans="1:6" x14ac:dyDescent="0.25">
      <c r="A878" s="18" t="s">
        <v>60</v>
      </c>
      <c r="B878" s="19" t="s">
        <v>61</v>
      </c>
      <c r="C878" s="20" t="s">
        <v>23</v>
      </c>
      <c r="D878" s="21">
        <v>4.5477899999999995E-2</v>
      </c>
      <c r="E878" s="22"/>
      <c r="F878" s="23">
        <f t="shared" si="80"/>
        <v>0</v>
      </c>
    </row>
    <row r="879" spans="1:6" x14ac:dyDescent="0.25">
      <c r="A879" s="18">
        <v>94970</v>
      </c>
      <c r="B879" s="19" t="s">
        <v>825</v>
      </c>
      <c r="C879" s="20" t="s">
        <v>28</v>
      </c>
      <c r="D879" s="21">
        <v>1.645</v>
      </c>
      <c r="E879" s="22"/>
      <c r="F879" s="23">
        <f t="shared" si="80"/>
        <v>0</v>
      </c>
    </row>
    <row r="880" spans="1:6" ht="22.5" x14ac:dyDescent="0.25">
      <c r="A880" s="18" t="s">
        <v>312</v>
      </c>
      <c r="B880" s="19" t="s">
        <v>313</v>
      </c>
      <c r="C880" s="20" t="s">
        <v>178</v>
      </c>
      <c r="D880" s="21">
        <v>14.43</v>
      </c>
      <c r="E880" s="22"/>
      <c r="F880" s="23">
        <f t="shared" si="80"/>
        <v>0</v>
      </c>
    </row>
    <row r="881" spans="1:6" ht="22.5" x14ac:dyDescent="0.25">
      <c r="A881" s="18">
        <v>92916</v>
      </c>
      <c r="B881" s="19" t="s">
        <v>835</v>
      </c>
      <c r="C881" s="20" t="s">
        <v>179</v>
      </c>
      <c r="D881" s="21">
        <v>4.0999999999999996</v>
      </c>
      <c r="E881" s="22"/>
      <c r="F881" s="23">
        <f t="shared" si="80"/>
        <v>0</v>
      </c>
    </row>
    <row r="882" spans="1:6" ht="26.25" customHeight="1" thickBot="1" x14ac:dyDescent="0.3">
      <c r="A882" s="18">
        <v>96620</v>
      </c>
      <c r="B882" s="19" t="s">
        <v>836</v>
      </c>
      <c r="C882" s="20" t="s">
        <v>28</v>
      </c>
      <c r="D882" s="21">
        <v>9.5000000000000001E-2</v>
      </c>
      <c r="E882" s="22"/>
      <c r="F882" s="23">
        <f t="shared" si="80"/>
        <v>0</v>
      </c>
    </row>
    <row r="883" spans="1:6" ht="15.75" thickBot="1" x14ac:dyDescent="0.3">
      <c r="A883" s="25"/>
      <c r="B883" s="26"/>
      <c r="C883" s="26"/>
      <c r="D883" s="27"/>
      <c r="E883" s="28" t="s">
        <v>12</v>
      </c>
      <c r="F883" s="29">
        <f>SUM(F877:F882)</f>
        <v>0</v>
      </c>
    </row>
    <row r="884" spans="1:6" ht="15.75" thickBot="1" x14ac:dyDescent="0.3"/>
    <row r="885" spans="1:6" ht="15.75" thickBot="1" x14ac:dyDescent="0.3">
      <c r="A885" s="1"/>
      <c r="B885" s="2" t="s">
        <v>1</v>
      </c>
      <c r="F885" s="30"/>
    </row>
    <row r="886" spans="1:6" ht="15.75" thickBot="1" x14ac:dyDescent="0.3">
      <c r="A886" s="3"/>
      <c r="B886" s="4" t="s">
        <v>2</v>
      </c>
      <c r="E886" s="5" t="s">
        <v>3</v>
      </c>
      <c r="F886" s="6"/>
    </row>
    <row r="887" spans="1:6" ht="34.5" thickBot="1" x14ac:dyDescent="0.3">
      <c r="A887" s="7" t="s">
        <v>232</v>
      </c>
      <c r="B887" s="8" t="s">
        <v>233</v>
      </c>
      <c r="C887" s="9"/>
      <c r="D887" s="10"/>
      <c r="E887" s="11"/>
      <c r="F887" s="12" t="s">
        <v>831</v>
      </c>
    </row>
    <row r="888" spans="1:6" x14ac:dyDescent="0.25">
      <c r="A888" s="13" t="s">
        <v>4</v>
      </c>
      <c r="B888" s="14" t="s">
        <v>5</v>
      </c>
      <c r="C888" s="14" t="s">
        <v>6</v>
      </c>
      <c r="D888" s="15" t="s">
        <v>7</v>
      </c>
      <c r="E888" s="16" t="s">
        <v>8</v>
      </c>
      <c r="F888" s="17" t="s">
        <v>9</v>
      </c>
    </row>
    <row r="889" spans="1:6" x14ac:dyDescent="0.25">
      <c r="A889" s="18" t="s">
        <v>60</v>
      </c>
      <c r="B889" s="19" t="s">
        <v>61</v>
      </c>
      <c r="C889" s="20" t="s">
        <v>22</v>
      </c>
      <c r="D889" s="21">
        <v>3.7720799999999999E-2</v>
      </c>
      <c r="E889" s="22"/>
      <c r="F889" s="23">
        <f t="shared" ref="F889:F894" si="81">TRUNC(D889*E889,2)</f>
        <v>0</v>
      </c>
    </row>
    <row r="890" spans="1:6" x14ac:dyDescent="0.25">
      <c r="A890" s="18" t="s">
        <v>60</v>
      </c>
      <c r="B890" s="19" t="s">
        <v>61</v>
      </c>
      <c r="C890" s="20" t="s">
        <v>23</v>
      </c>
      <c r="D890" s="21">
        <v>4.5477899999999995E-2</v>
      </c>
      <c r="E890" s="22"/>
      <c r="F890" s="23">
        <f t="shared" si="81"/>
        <v>0</v>
      </c>
    </row>
    <row r="891" spans="1:6" x14ac:dyDescent="0.25">
      <c r="A891" s="18">
        <v>94970</v>
      </c>
      <c r="B891" s="19" t="s">
        <v>825</v>
      </c>
      <c r="C891" s="20" t="s">
        <v>28</v>
      </c>
      <c r="D891" s="21">
        <v>1.61</v>
      </c>
      <c r="E891" s="22"/>
      <c r="F891" s="23">
        <f t="shared" si="81"/>
        <v>0</v>
      </c>
    </row>
    <row r="892" spans="1:6" ht="22.5" x14ac:dyDescent="0.25">
      <c r="A892" s="18" t="s">
        <v>312</v>
      </c>
      <c r="B892" s="19" t="s">
        <v>313</v>
      </c>
      <c r="C892" s="20" t="s">
        <v>178</v>
      </c>
      <c r="D892" s="21">
        <v>14.43</v>
      </c>
      <c r="E892" s="22"/>
      <c r="F892" s="23">
        <f t="shared" si="81"/>
        <v>0</v>
      </c>
    </row>
    <row r="893" spans="1:6" ht="22.5" x14ac:dyDescent="0.25">
      <c r="A893" s="18">
        <v>92916</v>
      </c>
      <c r="B893" s="19" t="s">
        <v>835</v>
      </c>
      <c r="C893" s="20" t="s">
        <v>179</v>
      </c>
      <c r="D893" s="21">
        <v>4.0999999999999996</v>
      </c>
      <c r="E893" s="22"/>
      <c r="F893" s="23">
        <f t="shared" si="81"/>
        <v>0</v>
      </c>
    </row>
    <row r="894" spans="1:6" ht="34.5" thickBot="1" x14ac:dyDescent="0.3">
      <c r="A894" s="18">
        <v>96620</v>
      </c>
      <c r="B894" s="19" t="s">
        <v>836</v>
      </c>
      <c r="C894" s="20" t="s">
        <v>28</v>
      </c>
      <c r="D894" s="21">
        <v>9.5000000000000001E-2</v>
      </c>
      <c r="E894" s="22"/>
      <c r="F894" s="23">
        <f t="shared" si="81"/>
        <v>0</v>
      </c>
    </row>
    <row r="895" spans="1:6" ht="15.75" thickBot="1" x14ac:dyDescent="0.3">
      <c r="A895" s="25"/>
      <c r="B895" s="26"/>
      <c r="C895" s="26"/>
      <c r="D895" s="27"/>
      <c r="E895" s="28" t="s">
        <v>12</v>
      </c>
      <c r="F895" s="29">
        <f>SUM(F889:F894)</f>
        <v>0</v>
      </c>
    </row>
    <row r="896" spans="1:6" ht="15.75" thickBot="1" x14ac:dyDescent="0.3"/>
    <row r="897" spans="1:6" ht="15.75" thickBot="1" x14ac:dyDescent="0.3">
      <c r="A897" s="1"/>
      <c r="B897" s="2" t="s">
        <v>1</v>
      </c>
      <c r="F897" s="30">
        <v>2003658</v>
      </c>
    </row>
    <row r="898" spans="1:6" ht="15.75" thickBot="1" x14ac:dyDescent="0.3">
      <c r="A898" s="3"/>
      <c r="B898" s="4" t="s">
        <v>2</v>
      </c>
      <c r="E898" s="5" t="s">
        <v>3</v>
      </c>
      <c r="F898" s="6"/>
    </row>
    <row r="899" spans="1:6" ht="34.5" thickBot="1" x14ac:dyDescent="0.3">
      <c r="A899" s="7" t="s">
        <v>234</v>
      </c>
      <c r="B899" s="8" t="s">
        <v>235</v>
      </c>
      <c r="C899" s="9"/>
      <c r="D899" s="10"/>
      <c r="E899" s="11"/>
      <c r="F899" s="12" t="s">
        <v>831</v>
      </c>
    </row>
    <row r="900" spans="1:6" x14ac:dyDescent="0.25">
      <c r="A900" s="13" t="s">
        <v>4</v>
      </c>
      <c r="B900" s="14" t="s">
        <v>5</v>
      </c>
      <c r="C900" s="14" t="s">
        <v>6</v>
      </c>
      <c r="D900" s="15" t="s">
        <v>7</v>
      </c>
      <c r="E900" s="16" t="s">
        <v>8</v>
      </c>
      <c r="F900" s="17" t="s">
        <v>9</v>
      </c>
    </row>
    <row r="901" spans="1:6" x14ac:dyDescent="0.25">
      <c r="A901" s="18" t="s">
        <v>60</v>
      </c>
      <c r="B901" s="19" t="s">
        <v>61</v>
      </c>
      <c r="C901" s="20" t="s">
        <v>22</v>
      </c>
      <c r="D901" s="21">
        <v>6.5286000000000011E-2</v>
      </c>
      <c r="E901" s="22"/>
      <c r="F901" s="23">
        <f t="shared" ref="F901:F906" si="82">TRUNC(D901*E901,2)</f>
        <v>0</v>
      </c>
    </row>
    <row r="902" spans="1:6" x14ac:dyDescent="0.25">
      <c r="A902" s="18" t="s">
        <v>60</v>
      </c>
      <c r="B902" s="19" t="s">
        <v>61</v>
      </c>
      <c r="C902" s="20" t="s">
        <v>23</v>
      </c>
      <c r="D902" s="21">
        <v>7.8711750000000025E-2</v>
      </c>
      <c r="E902" s="22"/>
      <c r="F902" s="23">
        <f t="shared" si="82"/>
        <v>0</v>
      </c>
    </row>
    <row r="903" spans="1:6" x14ac:dyDescent="0.25">
      <c r="A903" s="18">
        <v>94970</v>
      </c>
      <c r="B903" s="19" t="s">
        <v>825</v>
      </c>
      <c r="C903" s="20" t="s">
        <v>28</v>
      </c>
      <c r="D903" s="21">
        <v>2.27</v>
      </c>
      <c r="E903" s="22"/>
      <c r="F903" s="23">
        <f t="shared" si="82"/>
        <v>0</v>
      </c>
    </row>
    <row r="904" spans="1:6" ht="22.5" x14ac:dyDescent="0.25">
      <c r="A904" s="18" t="s">
        <v>312</v>
      </c>
      <c r="B904" s="19" t="s">
        <v>313</v>
      </c>
      <c r="C904" s="20" t="s">
        <v>178</v>
      </c>
      <c r="D904" s="21">
        <v>18.46</v>
      </c>
      <c r="E904" s="22"/>
      <c r="F904" s="23">
        <f t="shared" si="82"/>
        <v>0</v>
      </c>
    </row>
    <row r="905" spans="1:6" ht="22.5" x14ac:dyDescent="0.25">
      <c r="A905" s="18">
        <v>92916</v>
      </c>
      <c r="B905" s="19" t="s">
        <v>835</v>
      </c>
      <c r="C905" s="20" t="s">
        <v>179</v>
      </c>
      <c r="D905" s="21">
        <v>6</v>
      </c>
      <c r="E905" s="22"/>
      <c r="F905" s="23">
        <f t="shared" si="82"/>
        <v>0</v>
      </c>
    </row>
    <row r="906" spans="1:6" ht="25.5" customHeight="1" thickBot="1" x14ac:dyDescent="0.3">
      <c r="A906" s="18">
        <v>96620</v>
      </c>
      <c r="B906" s="19" t="s">
        <v>836</v>
      </c>
      <c r="C906" s="20" t="s">
        <v>28</v>
      </c>
      <c r="D906" s="21">
        <v>0.1235</v>
      </c>
      <c r="E906" s="22"/>
      <c r="F906" s="23">
        <f t="shared" si="82"/>
        <v>0</v>
      </c>
    </row>
    <row r="907" spans="1:6" ht="15.75" thickBot="1" x14ac:dyDescent="0.3">
      <c r="A907" s="25"/>
      <c r="B907" s="26"/>
      <c r="C907" s="26"/>
      <c r="D907" s="27"/>
      <c r="E907" s="28" t="s">
        <v>12</v>
      </c>
      <c r="F907" s="29">
        <f>SUM(F901:F906)</f>
        <v>0</v>
      </c>
    </row>
    <row r="908" spans="1:6" ht="15.75" thickBot="1" x14ac:dyDescent="0.3"/>
    <row r="909" spans="1:6" ht="15.75" thickBot="1" x14ac:dyDescent="0.3">
      <c r="A909" s="1"/>
      <c r="B909" s="2" t="s">
        <v>1</v>
      </c>
      <c r="F909" s="30">
        <v>2003660</v>
      </c>
    </row>
    <row r="910" spans="1:6" ht="15.75" thickBot="1" x14ac:dyDescent="0.3">
      <c r="A910" s="3"/>
      <c r="B910" s="4" t="s">
        <v>2</v>
      </c>
      <c r="E910" s="5" t="s">
        <v>3</v>
      </c>
      <c r="F910" s="6"/>
    </row>
    <row r="911" spans="1:6" ht="34.5" thickBot="1" x14ac:dyDescent="0.3">
      <c r="A911" s="7" t="s">
        <v>236</v>
      </c>
      <c r="B911" s="8" t="s">
        <v>237</v>
      </c>
      <c r="C911" s="9"/>
      <c r="D911" s="10"/>
      <c r="E911" s="11"/>
      <c r="F911" s="12" t="s">
        <v>831</v>
      </c>
    </row>
    <row r="912" spans="1:6" x14ac:dyDescent="0.25">
      <c r="A912" s="13" t="s">
        <v>4</v>
      </c>
      <c r="B912" s="14" t="s">
        <v>5</v>
      </c>
      <c r="C912" s="14" t="s">
        <v>6</v>
      </c>
      <c r="D912" s="15" t="s">
        <v>7</v>
      </c>
      <c r="E912" s="16" t="s">
        <v>8</v>
      </c>
      <c r="F912" s="17" t="s">
        <v>9</v>
      </c>
    </row>
    <row r="913" spans="1:6" x14ac:dyDescent="0.25">
      <c r="A913" s="18" t="s">
        <v>60</v>
      </c>
      <c r="B913" s="19" t="s">
        <v>61</v>
      </c>
      <c r="C913" s="20" t="s">
        <v>22</v>
      </c>
      <c r="D913" s="21">
        <v>9.5752799999999999E-2</v>
      </c>
      <c r="E913" s="22"/>
      <c r="F913" s="23">
        <f t="shared" ref="F913:F918" si="83">TRUNC(D913*E913,2)</f>
        <v>0</v>
      </c>
    </row>
    <row r="914" spans="1:6" x14ac:dyDescent="0.25">
      <c r="A914" s="18" t="s">
        <v>60</v>
      </c>
      <c r="B914" s="19" t="s">
        <v>61</v>
      </c>
      <c r="C914" s="20" t="s">
        <v>23</v>
      </c>
      <c r="D914" s="21">
        <v>0.1154439</v>
      </c>
      <c r="E914" s="22"/>
      <c r="F914" s="23">
        <f t="shared" si="83"/>
        <v>0</v>
      </c>
    </row>
    <row r="915" spans="1:6" x14ac:dyDescent="0.25">
      <c r="A915" s="18">
        <v>94970</v>
      </c>
      <c r="B915" s="19" t="s">
        <v>825</v>
      </c>
      <c r="C915" s="20" t="s">
        <v>28</v>
      </c>
      <c r="D915" s="21">
        <v>2.79</v>
      </c>
      <c r="E915" s="22"/>
      <c r="F915" s="23">
        <f t="shared" si="83"/>
        <v>0</v>
      </c>
    </row>
    <row r="916" spans="1:6" ht="22.5" x14ac:dyDescent="0.25">
      <c r="A916" s="18" t="s">
        <v>312</v>
      </c>
      <c r="B916" s="19" t="s">
        <v>313</v>
      </c>
      <c r="C916" s="20" t="s">
        <v>178</v>
      </c>
      <c r="D916" s="21">
        <v>23.52</v>
      </c>
      <c r="E916" s="22"/>
      <c r="F916" s="23">
        <f t="shared" si="83"/>
        <v>0</v>
      </c>
    </row>
    <row r="917" spans="1:6" ht="22.5" x14ac:dyDescent="0.25">
      <c r="A917" s="18">
        <v>92916</v>
      </c>
      <c r="B917" s="19" t="s">
        <v>835</v>
      </c>
      <c r="C917" s="20" t="s">
        <v>179</v>
      </c>
      <c r="D917" s="21">
        <v>8</v>
      </c>
      <c r="E917" s="22"/>
      <c r="F917" s="23">
        <f t="shared" si="83"/>
        <v>0</v>
      </c>
    </row>
    <row r="918" spans="1:6" ht="25.5" customHeight="1" thickBot="1" x14ac:dyDescent="0.3">
      <c r="A918" s="18">
        <v>96620</v>
      </c>
      <c r="B918" s="19" t="s">
        <v>836</v>
      </c>
      <c r="C918" s="20" t="s">
        <v>28</v>
      </c>
      <c r="D918" s="21">
        <v>0.14249999999999999</v>
      </c>
      <c r="E918" s="22"/>
      <c r="F918" s="23">
        <f t="shared" si="83"/>
        <v>0</v>
      </c>
    </row>
    <row r="919" spans="1:6" ht="15.75" thickBot="1" x14ac:dyDescent="0.3">
      <c r="A919" s="25"/>
      <c r="B919" s="26"/>
      <c r="C919" s="26"/>
      <c r="D919" s="27"/>
      <c r="E919" s="28" t="s">
        <v>12</v>
      </c>
      <c r="F919" s="29">
        <f>SUM(F913:F918)</f>
        <v>0</v>
      </c>
    </row>
    <row r="920" spans="1:6" ht="15.75" thickBot="1" x14ac:dyDescent="0.3"/>
    <row r="921" spans="1:6" ht="15.75" thickBot="1" x14ac:dyDescent="0.3">
      <c r="A921" s="1"/>
      <c r="B921" s="2" t="s">
        <v>1</v>
      </c>
      <c r="F921" s="30">
        <v>2003662</v>
      </c>
    </row>
    <row r="922" spans="1:6" ht="15.75" thickBot="1" x14ac:dyDescent="0.3">
      <c r="A922" s="3"/>
      <c r="B922" s="4" t="s">
        <v>2</v>
      </c>
      <c r="E922" s="5" t="s">
        <v>3</v>
      </c>
      <c r="F922" s="6"/>
    </row>
    <row r="923" spans="1:6" ht="34.5" thickBot="1" x14ac:dyDescent="0.3">
      <c r="A923" s="7" t="s">
        <v>238</v>
      </c>
      <c r="B923" s="8" t="s">
        <v>239</v>
      </c>
      <c r="C923" s="9"/>
      <c r="D923" s="10"/>
      <c r="E923" s="11"/>
      <c r="F923" s="12" t="s">
        <v>831</v>
      </c>
    </row>
    <row r="924" spans="1:6" x14ac:dyDescent="0.25">
      <c r="A924" s="13" t="s">
        <v>4</v>
      </c>
      <c r="B924" s="14" t="s">
        <v>5</v>
      </c>
      <c r="C924" s="14" t="s">
        <v>6</v>
      </c>
      <c r="D924" s="15" t="s">
        <v>7</v>
      </c>
      <c r="E924" s="16" t="s">
        <v>8</v>
      </c>
      <c r="F924" s="17" t="s">
        <v>9</v>
      </c>
    </row>
    <row r="925" spans="1:6" x14ac:dyDescent="0.25">
      <c r="A925" s="18" t="s">
        <v>60</v>
      </c>
      <c r="B925" s="19" t="s">
        <v>61</v>
      </c>
      <c r="C925" s="20" t="s">
        <v>22</v>
      </c>
      <c r="D925" s="21">
        <v>0.12573600000000001</v>
      </c>
      <c r="E925" s="22"/>
      <c r="F925" s="23">
        <f t="shared" ref="F925:F930" si="84">TRUNC(D925*E925,2)</f>
        <v>0</v>
      </c>
    </row>
    <row r="926" spans="1:6" x14ac:dyDescent="0.25">
      <c r="A926" s="18" t="s">
        <v>60</v>
      </c>
      <c r="B926" s="19" t="s">
        <v>61</v>
      </c>
      <c r="C926" s="20" t="s">
        <v>23</v>
      </c>
      <c r="D926" s="21">
        <v>0.15159300000000001</v>
      </c>
      <c r="E926" s="22"/>
      <c r="F926" s="23">
        <f t="shared" si="84"/>
        <v>0</v>
      </c>
    </row>
    <row r="927" spans="1:6" x14ac:dyDescent="0.25">
      <c r="A927" s="18">
        <v>94970</v>
      </c>
      <c r="B927" s="19" t="s">
        <v>825</v>
      </c>
      <c r="C927" s="20" t="s">
        <v>28</v>
      </c>
      <c r="D927" s="21">
        <v>3.2</v>
      </c>
      <c r="E927" s="22"/>
      <c r="F927" s="23">
        <f t="shared" si="84"/>
        <v>0</v>
      </c>
    </row>
    <row r="928" spans="1:6" ht="22.5" x14ac:dyDescent="0.25">
      <c r="A928" s="18" t="s">
        <v>312</v>
      </c>
      <c r="B928" s="19" t="s">
        <v>313</v>
      </c>
      <c r="C928" s="20" t="s">
        <v>178</v>
      </c>
      <c r="D928" s="21">
        <v>27.8</v>
      </c>
      <c r="E928" s="22"/>
      <c r="F928" s="23">
        <f t="shared" si="84"/>
        <v>0</v>
      </c>
    </row>
    <row r="929" spans="1:6" ht="22.5" x14ac:dyDescent="0.25">
      <c r="A929" s="18">
        <v>92916</v>
      </c>
      <c r="B929" s="19" t="s">
        <v>835</v>
      </c>
      <c r="C929" s="20" t="s">
        <v>179</v>
      </c>
      <c r="D929" s="21">
        <v>11.6</v>
      </c>
      <c r="E929" s="22"/>
      <c r="F929" s="23">
        <f t="shared" si="84"/>
        <v>0</v>
      </c>
    </row>
    <row r="930" spans="1:6" ht="26.25" customHeight="1" thickBot="1" x14ac:dyDescent="0.3">
      <c r="A930" s="18">
        <v>96620</v>
      </c>
      <c r="B930" s="19" t="s">
        <v>836</v>
      </c>
      <c r="C930" s="20" t="s">
        <v>28</v>
      </c>
      <c r="D930" s="21">
        <v>0.1615</v>
      </c>
      <c r="E930" s="22"/>
      <c r="F930" s="23">
        <f t="shared" si="84"/>
        <v>0</v>
      </c>
    </row>
    <row r="931" spans="1:6" ht="15.75" thickBot="1" x14ac:dyDescent="0.3">
      <c r="A931" s="25"/>
      <c r="B931" s="26"/>
      <c r="C931" s="26"/>
      <c r="D931" s="27"/>
      <c r="E931" s="28" t="s">
        <v>12</v>
      </c>
      <c r="F931" s="29">
        <f>SUM(F925:F930)</f>
        <v>0</v>
      </c>
    </row>
    <row r="932" spans="1:6" ht="15.75" thickBot="1" x14ac:dyDescent="0.3"/>
    <row r="933" spans="1:6" ht="15.75" thickBot="1" x14ac:dyDescent="0.3">
      <c r="A933" s="1"/>
      <c r="B933" s="2" t="s">
        <v>1</v>
      </c>
      <c r="F933" s="30">
        <v>2003664</v>
      </c>
    </row>
    <row r="934" spans="1:6" ht="15.75" thickBot="1" x14ac:dyDescent="0.3">
      <c r="A934" s="3"/>
      <c r="B934" s="4" t="s">
        <v>2</v>
      </c>
      <c r="E934" s="5" t="s">
        <v>3</v>
      </c>
      <c r="F934" s="6"/>
    </row>
    <row r="935" spans="1:6" ht="34.5" thickBot="1" x14ac:dyDescent="0.3">
      <c r="A935" s="7" t="s">
        <v>240</v>
      </c>
      <c r="B935" s="8" t="s">
        <v>879</v>
      </c>
      <c r="C935" s="9"/>
      <c r="D935" s="10"/>
      <c r="E935" s="11"/>
      <c r="F935" s="12" t="s">
        <v>831</v>
      </c>
    </row>
    <row r="936" spans="1:6" x14ac:dyDescent="0.25">
      <c r="A936" s="13" t="s">
        <v>4</v>
      </c>
      <c r="B936" s="14" t="s">
        <v>5</v>
      </c>
      <c r="C936" s="14" t="s">
        <v>6</v>
      </c>
      <c r="D936" s="15" t="s">
        <v>7</v>
      </c>
      <c r="E936" s="16" t="s">
        <v>8</v>
      </c>
      <c r="F936" s="17" t="s">
        <v>9</v>
      </c>
    </row>
    <row r="937" spans="1:6" x14ac:dyDescent="0.25">
      <c r="A937" s="18" t="s">
        <v>60</v>
      </c>
      <c r="B937" s="19" t="s">
        <v>61</v>
      </c>
      <c r="C937" s="20" t="s">
        <v>22</v>
      </c>
      <c r="D937" s="21">
        <v>0.17796480000000001</v>
      </c>
      <c r="E937" s="22"/>
      <c r="F937" s="23">
        <f t="shared" ref="F937:F942" si="85">TRUNC(D937*E937,2)</f>
        <v>0</v>
      </c>
    </row>
    <row r="938" spans="1:6" x14ac:dyDescent="0.25">
      <c r="A938" s="18" t="s">
        <v>60</v>
      </c>
      <c r="B938" s="19" t="s">
        <v>61</v>
      </c>
      <c r="C938" s="20" t="s">
        <v>23</v>
      </c>
      <c r="D938" s="21">
        <v>0.21456240000000001</v>
      </c>
      <c r="E938" s="22"/>
      <c r="F938" s="23">
        <f t="shared" si="85"/>
        <v>0</v>
      </c>
    </row>
    <row r="939" spans="1:6" x14ac:dyDescent="0.25">
      <c r="A939" s="18">
        <v>94970</v>
      </c>
      <c r="B939" s="19" t="s">
        <v>825</v>
      </c>
      <c r="C939" s="20" t="s">
        <v>28</v>
      </c>
      <c r="D939" s="21">
        <v>3.82</v>
      </c>
      <c r="E939" s="22"/>
      <c r="F939" s="23">
        <f t="shared" si="85"/>
        <v>0</v>
      </c>
    </row>
    <row r="940" spans="1:6" ht="22.5" x14ac:dyDescent="0.25">
      <c r="A940" s="18" t="s">
        <v>312</v>
      </c>
      <c r="B940" s="19" t="s">
        <v>313</v>
      </c>
      <c r="C940" s="20" t="s">
        <v>178</v>
      </c>
      <c r="D940" s="21">
        <v>34.82</v>
      </c>
      <c r="E940" s="22"/>
      <c r="F940" s="23">
        <f t="shared" si="85"/>
        <v>0</v>
      </c>
    </row>
    <row r="941" spans="1:6" ht="22.5" x14ac:dyDescent="0.25">
      <c r="A941" s="18">
        <v>92916</v>
      </c>
      <c r="B941" s="19" t="s">
        <v>835</v>
      </c>
      <c r="C941" s="20" t="s">
        <v>179</v>
      </c>
      <c r="D941" s="21">
        <v>16.2</v>
      </c>
      <c r="E941" s="22"/>
      <c r="F941" s="23">
        <f t="shared" si="85"/>
        <v>0</v>
      </c>
    </row>
    <row r="942" spans="1:6" ht="25.5" customHeight="1" thickBot="1" x14ac:dyDescent="0.3">
      <c r="A942" s="18">
        <v>96620</v>
      </c>
      <c r="B942" s="19" t="s">
        <v>836</v>
      </c>
      <c r="C942" s="20" t="s">
        <v>28</v>
      </c>
      <c r="D942" s="21">
        <v>0.19</v>
      </c>
      <c r="E942" s="22"/>
      <c r="F942" s="23">
        <f t="shared" si="85"/>
        <v>0</v>
      </c>
    </row>
    <row r="943" spans="1:6" ht="15.75" thickBot="1" x14ac:dyDescent="0.3">
      <c r="A943" s="25"/>
      <c r="B943" s="26"/>
      <c r="C943" s="26"/>
      <c r="D943" s="27"/>
      <c r="E943" s="28" t="s">
        <v>12</v>
      </c>
      <c r="F943" s="29">
        <f>SUM(F937:F942)</f>
        <v>0</v>
      </c>
    </row>
    <row r="944" spans="1:6" ht="15.75" thickBot="1" x14ac:dyDescent="0.3"/>
    <row r="945" spans="1:6" ht="15.75" thickBot="1" x14ac:dyDescent="0.3">
      <c r="A945" s="1"/>
      <c r="B945" s="2" t="s">
        <v>1</v>
      </c>
      <c r="F945" s="30">
        <v>2003666</v>
      </c>
    </row>
    <row r="946" spans="1:6" ht="15.75" thickBot="1" x14ac:dyDescent="0.3">
      <c r="A946" s="3"/>
      <c r="B946" s="4" t="s">
        <v>2</v>
      </c>
      <c r="E946" s="5" t="s">
        <v>3</v>
      </c>
      <c r="F946" s="6"/>
    </row>
    <row r="947" spans="1:6" ht="34.5" thickBot="1" x14ac:dyDescent="0.3">
      <c r="A947" s="7" t="s">
        <v>241</v>
      </c>
      <c r="B947" s="8" t="s">
        <v>242</v>
      </c>
      <c r="C947" s="9"/>
      <c r="D947" s="10"/>
      <c r="E947" s="11"/>
      <c r="F947" s="12" t="s">
        <v>831</v>
      </c>
    </row>
    <row r="948" spans="1:6" x14ac:dyDescent="0.25">
      <c r="A948" s="13" t="s">
        <v>4</v>
      </c>
      <c r="B948" s="14" t="s">
        <v>5</v>
      </c>
      <c r="C948" s="14" t="s">
        <v>6</v>
      </c>
      <c r="D948" s="15" t="s">
        <v>7</v>
      </c>
      <c r="E948" s="16" t="s">
        <v>8</v>
      </c>
      <c r="F948" s="17" t="s">
        <v>9</v>
      </c>
    </row>
    <row r="949" spans="1:6" x14ac:dyDescent="0.25">
      <c r="A949" s="18" t="s">
        <v>60</v>
      </c>
      <c r="B949" s="19" t="s">
        <v>61</v>
      </c>
      <c r="C949" s="20" t="s">
        <v>22</v>
      </c>
      <c r="D949" s="21">
        <v>5.2228799999999992E-2</v>
      </c>
      <c r="E949" s="22"/>
      <c r="F949" s="23">
        <f t="shared" ref="F949:F954" si="86">TRUNC(D949*E949,2)</f>
        <v>0</v>
      </c>
    </row>
    <row r="950" spans="1:6" x14ac:dyDescent="0.25">
      <c r="A950" s="18" t="s">
        <v>60</v>
      </c>
      <c r="B950" s="19" t="s">
        <v>61</v>
      </c>
      <c r="C950" s="20" t="s">
        <v>23</v>
      </c>
      <c r="D950" s="21">
        <v>6.2969399999999995E-2</v>
      </c>
      <c r="E950" s="22"/>
      <c r="F950" s="23">
        <f t="shared" si="86"/>
        <v>0</v>
      </c>
    </row>
    <row r="951" spans="1:6" x14ac:dyDescent="0.25">
      <c r="A951" s="18">
        <v>94970</v>
      </c>
      <c r="B951" s="19" t="s">
        <v>825</v>
      </c>
      <c r="C951" s="20" t="s">
        <v>28</v>
      </c>
      <c r="D951" s="21">
        <v>1.96</v>
      </c>
      <c r="E951" s="22"/>
      <c r="F951" s="23">
        <f t="shared" si="86"/>
        <v>0</v>
      </c>
    </row>
    <row r="952" spans="1:6" ht="22.5" x14ac:dyDescent="0.25">
      <c r="A952" s="18" t="s">
        <v>312</v>
      </c>
      <c r="B952" s="19" t="s">
        <v>313</v>
      </c>
      <c r="C952" s="20" t="s">
        <v>178</v>
      </c>
      <c r="D952" s="21">
        <v>16.93</v>
      </c>
      <c r="E952" s="22"/>
      <c r="F952" s="23">
        <f t="shared" si="86"/>
        <v>0</v>
      </c>
    </row>
    <row r="953" spans="1:6" ht="22.5" x14ac:dyDescent="0.25">
      <c r="A953" s="18">
        <v>92916</v>
      </c>
      <c r="B953" s="19" t="s">
        <v>835</v>
      </c>
      <c r="C953" s="20" t="s">
        <v>179</v>
      </c>
      <c r="D953" s="21">
        <v>4.0999999999999996</v>
      </c>
      <c r="E953" s="22"/>
      <c r="F953" s="23">
        <f t="shared" si="86"/>
        <v>0</v>
      </c>
    </row>
    <row r="954" spans="1:6" ht="26.25" customHeight="1" thickBot="1" x14ac:dyDescent="0.3">
      <c r="A954" s="18">
        <v>96620</v>
      </c>
      <c r="B954" s="19" t="s">
        <v>836</v>
      </c>
      <c r="C954" s="20" t="s">
        <v>28</v>
      </c>
      <c r="D954" s="21">
        <v>9.5000000000000001E-2</v>
      </c>
      <c r="E954" s="22"/>
      <c r="F954" s="23">
        <f t="shared" si="86"/>
        <v>0</v>
      </c>
    </row>
    <row r="955" spans="1:6" ht="15.75" thickBot="1" x14ac:dyDescent="0.3">
      <c r="A955" s="25"/>
      <c r="B955" s="26"/>
      <c r="C955" s="26"/>
      <c r="D955" s="27"/>
      <c r="E955" s="28" t="s">
        <v>12</v>
      </c>
      <c r="F955" s="29">
        <f>SUM(F949:F954)</f>
        <v>0</v>
      </c>
    </row>
    <row r="956" spans="1:6" ht="15.75" thickBot="1" x14ac:dyDescent="0.3"/>
    <row r="957" spans="1:6" ht="15.75" thickBot="1" x14ac:dyDescent="0.3">
      <c r="A957" s="1"/>
      <c r="B957" s="2" t="s">
        <v>1</v>
      </c>
      <c r="F957" s="30" t="s">
        <v>838</v>
      </c>
    </row>
    <row r="958" spans="1:6" ht="15.75" thickBot="1" x14ac:dyDescent="0.3">
      <c r="A958" s="3"/>
      <c r="B958" s="4" t="s">
        <v>2</v>
      </c>
      <c r="E958" s="5" t="s">
        <v>3</v>
      </c>
      <c r="F958" s="6"/>
    </row>
    <row r="959" spans="1:6" ht="34.5" thickBot="1" x14ac:dyDescent="0.3">
      <c r="A959" s="7" t="s">
        <v>243</v>
      </c>
      <c r="B959" s="8" t="s">
        <v>244</v>
      </c>
      <c r="C959" s="9"/>
      <c r="D959" s="10"/>
      <c r="E959" s="11"/>
      <c r="F959" s="12" t="s">
        <v>831</v>
      </c>
    </row>
    <row r="960" spans="1:6" x14ac:dyDescent="0.25">
      <c r="A960" s="13" t="s">
        <v>4</v>
      </c>
      <c r="B960" s="14" t="s">
        <v>5</v>
      </c>
      <c r="C960" s="14" t="s">
        <v>6</v>
      </c>
      <c r="D960" s="15" t="s">
        <v>7</v>
      </c>
      <c r="E960" s="16" t="s">
        <v>8</v>
      </c>
      <c r="F960" s="17" t="s">
        <v>9</v>
      </c>
    </row>
    <row r="961" spans="1:6" x14ac:dyDescent="0.25">
      <c r="A961" s="18" t="s">
        <v>60</v>
      </c>
      <c r="B961" s="19" t="s">
        <v>61</v>
      </c>
      <c r="C961" s="20" t="s">
        <v>22</v>
      </c>
      <c r="D961" s="21">
        <v>5.2228799999999992E-2</v>
      </c>
      <c r="E961" s="22"/>
      <c r="F961" s="23">
        <f t="shared" ref="F961:F966" si="87">TRUNC(D961*E961,2)</f>
        <v>0</v>
      </c>
    </row>
    <row r="962" spans="1:6" x14ac:dyDescent="0.25">
      <c r="A962" s="18" t="s">
        <v>60</v>
      </c>
      <c r="B962" s="19" t="s">
        <v>61</v>
      </c>
      <c r="C962" s="20" t="s">
        <v>23</v>
      </c>
      <c r="D962" s="21">
        <v>6.2969399999999995E-2</v>
      </c>
      <c r="E962" s="22"/>
      <c r="F962" s="23">
        <f t="shared" si="87"/>
        <v>0</v>
      </c>
    </row>
    <row r="963" spans="1:6" x14ac:dyDescent="0.25">
      <c r="A963" s="18">
        <v>94970</v>
      </c>
      <c r="B963" s="19" t="s">
        <v>825</v>
      </c>
      <c r="C963" s="20" t="s">
        <v>28</v>
      </c>
      <c r="D963" s="21">
        <v>1.93</v>
      </c>
      <c r="E963" s="22"/>
      <c r="F963" s="23">
        <f t="shared" si="87"/>
        <v>0</v>
      </c>
    </row>
    <row r="964" spans="1:6" ht="22.5" x14ac:dyDescent="0.25">
      <c r="A964" s="18" t="s">
        <v>312</v>
      </c>
      <c r="B964" s="19" t="s">
        <v>313</v>
      </c>
      <c r="C964" s="20" t="s">
        <v>178</v>
      </c>
      <c r="D964" s="21">
        <v>16.93</v>
      </c>
      <c r="E964" s="22"/>
      <c r="F964" s="23">
        <f t="shared" si="87"/>
        <v>0</v>
      </c>
    </row>
    <row r="965" spans="1:6" ht="22.5" x14ac:dyDescent="0.25">
      <c r="A965" s="18">
        <v>92916</v>
      </c>
      <c r="B965" s="19" t="s">
        <v>835</v>
      </c>
      <c r="C965" s="20" t="s">
        <v>179</v>
      </c>
      <c r="D965" s="21">
        <v>4.0999999999999996</v>
      </c>
      <c r="E965" s="22"/>
      <c r="F965" s="23">
        <f t="shared" si="87"/>
        <v>0</v>
      </c>
    </row>
    <row r="966" spans="1:6" ht="26.25" customHeight="1" thickBot="1" x14ac:dyDescent="0.3">
      <c r="A966" s="18">
        <v>96620</v>
      </c>
      <c r="B966" s="19" t="s">
        <v>836</v>
      </c>
      <c r="C966" s="20" t="s">
        <v>28</v>
      </c>
      <c r="D966" s="21">
        <v>9.5000000000000001E-2</v>
      </c>
      <c r="E966" s="22"/>
      <c r="F966" s="23">
        <f t="shared" si="87"/>
        <v>0</v>
      </c>
    </row>
    <row r="967" spans="1:6" ht="15.75" thickBot="1" x14ac:dyDescent="0.3">
      <c r="A967" s="25"/>
      <c r="B967" s="26"/>
      <c r="C967" s="26"/>
      <c r="D967" s="27"/>
      <c r="E967" s="28" t="s">
        <v>12</v>
      </c>
      <c r="F967" s="29">
        <f>SUM(F961:F966)</f>
        <v>0</v>
      </c>
    </row>
    <row r="968" spans="1:6" ht="15.75" thickBot="1" x14ac:dyDescent="0.3"/>
    <row r="969" spans="1:6" ht="15.75" thickBot="1" x14ac:dyDescent="0.3">
      <c r="A969" s="1"/>
      <c r="B969" s="2" t="s">
        <v>1</v>
      </c>
      <c r="F969" s="30">
        <v>2003668</v>
      </c>
    </row>
    <row r="970" spans="1:6" ht="15.75" thickBot="1" x14ac:dyDescent="0.3">
      <c r="A970" s="3"/>
      <c r="B970" s="4" t="s">
        <v>2</v>
      </c>
      <c r="E970" s="5" t="s">
        <v>3</v>
      </c>
      <c r="F970" s="6"/>
    </row>
    <row r="971" spans="1:6" ht="34.5" thickBot="1" x14ac:dyDescent="0.3">
      <c r="A971" s="7" t="s">
        <v>245</v>
      </c>
      <c r="B971" s="8" t="s">
        <v>246</v>
      </c>
      <c r="C971" s="9"/>
      <c r="D971" s="10"/>
      <c r="E971" s="11"/>
      <c r="F971" s="12" t="s">
        <v>831</v>
      </c>
    </row>
    <row r="972" spans="1:6" x14ac:dyDescent="0.25">
      <c r="A972" s="13" t="s">
        <v>4</v>
      </c>
      <c r="B972" s="14" t="s">
        <v>5</v>
      </c>
      <c r="C972" s="14" t="s">
        <v>6</v>
      </c>
      <c r="D972" s="15" t="s">
        <v>7</v>
      </c>
      <c r="E972" s="16" t="s">
        <v>8</v>
      </c>
      <c r="F972" s="17" t="s">
        <v>9</v>
      </c>
    </row>
    <row r="973" spans="1:6" x14ac:dyDescent="0.25">
      <c r="A973" s="18" t="s">
        <v>60</v>
      </c>
      <c r="B973" s="19" t="s">
        <v>61</v>
      </c>
      <c r="C973" s="20" t="s">
        <v>22</v>
      </c>
      <c r="D973" s="21">
        <v>5.2228799999999992E-2</v>
      </c>
      <c r="E973" s="22"/>
      <c r="F973" s="23">
        <f t="shared" ref="F973:F978" si="88">TRUNC(D973*E973,2)</f>
        <v>0</v>
      </c>
    </row>
    <row r="974" spans="1:6" x14ac:dyDescent="0.25">
      <c r="A974" s="18" t="s">
        <v>60</v>
      </c>
      <c r="B974" s="19" t="s">
        <v>61</v>
      </c>
      <c r="C974" s="20" t="s">
        <v>23</v>
      </c>
      <c r="D974" s="21">
        <v>6.2969399999999995E-2</v>
      </c>
      <c r="E974" s="22"/>
      <c r="F974" s="23">
        <f t="shared" si="88"/>
        <v>0</v>
      </c>
    </row>
    <row r="975" spans="1:6" x14ac:dyDescent="0.25">
      <c r="A975" s="18">
        <v>94970</v>
      </c>
      <c r="B975" s="19" t="s">
        <v>825</v>
      </c>
      <c r="C975" s="20" t="s">
        <v>28</v>
      </c>
      <c r="D975" s="21">
        <v>1.9</v>
      </c>
      <c r="E975" s="22"/>
      <c r="F975" s="23">
        <f t="shared" si="88"/>
        <v>0</v>
      </c>
    </row>
    <row r="976" spans="1:6" ht="22.5" x14ac:dyDescent="0.25">
      <c r="A976" s="18" t="s">
        <v>312</v>
      </c>
      <c r="B976" s="19" t="s">
        <v>313</v>
      </c>
      <c r="C976" s="20" t="s">
        <v>178</v>
      </c>
      <c r="D976" s="21">
        <v>16.93</v>
      </c>
      <c r="E976" s="22"/>
      <c r="F976" s="23">
        <f t="shared" si="88"/>
        <v>0</v>
      </c>
    </row>
    <row r="977" spans="1:6" ht="22.5" x14ac:dyDescent="0.25">
      <c r="A977" s="18">
        <v>92916</v>
      </c>
      <c r="B977" s="19" t="s">
        <v>835</v>
      </c>
      <c r="C977" s="20" t="s">
        <v>179</v>
      </c>
      <c r="D977" s="21">
        <v>4.0999999999999996</v>
      </c>
      <c r="E977" s="22"/>
      <c r="F977" s="23">
        <f t="shared" si="88"/>
        <v>0</v>
      </c>
    </row>
    <row r="978" spans="1:6" ht="26.25" customHeight="1" thickBot="1" x14ac:dyDescent="0.3">
      <c r="A978" s="18">
        <v>96620</v>
      </c>
      <c r="B978" s="19" t="s">
        <v>836</v>
      </c>
      <c r="C978" s="20" t="s">
        <v>28</v>
      </c>
      <c r="D978" s="21">
        <v>9.5000000000000001E-2</v>
      </c>
      <c r="E978" s="22"/>
      <c r="F978" s="23">
        <f t="shared" si="88"/>
        <v>0</v>
      </c>
    </row>
    <row r="979" spans="1:6" ht="15.75" thickBot="1" x14ac:dyDescent="0.3">
      <c r="A979" s="25"/>
      <c r="B979" s="26"/>
      <c r="C979" s="26"/>
      <c r="D979" s="27"/>
      <c r="E979" s="28" t="s">
        <v>12</v>
      </c>
      <c r="F979" s="29">
        <f>SUM(F973:F978)</f>
        <v>0</v>
      </c>
    </row>
    <row r="980" spans="1:6" ht="15.75" thickBot="1" x14ac:dyDescent="0.3"/>
    <row r="981" spans="1:6" ht="15.75" thickBot="1" x14ac:dyDescent="0.3">
      <c r="A981" s="1"/>
      <c r="B981" s="2" t="s">
        <v>1</v>
      </c>
      <c r="F981" s="30">
        <v>2003670</v>
      </c>
    </row>
    <row r="982" spans="1:6" ht="15.75" thickBot="1" x14ac:dyDescent="0.3">
      <c r="A982" s="3"/>
      <c r="B982" s="4" t="s">
        <v>2</v>
      </c>
      <c r="E982" s="5" t="s">
        <v>3</v>
      </c>
      <c r="F982" s="6"/>
    </row>
    <row r="983" spans="1:6" ht="34.5" thickBot="1" x14ac:dyDescent="0.3">
      <c r="A983" s="7" t="s">
        <v>247</v>
      </c>
      <c r="B983" s="8" t="s">
        <v>248</v>
      </c>
      <c r="C983" s="9"/>
      <c r="D983" s="10"/>
      <c r="E983" s="11"/>
      <c r="F983" s="12" t="s">
        <v>831</v>
      </c>
    </row>
    <row r="984" spans="1:6" x14ac:dyDescent="0.25">
      <c r="A984" s="13" t="s">
        <v>4</v>
      </c>
      <c r="B984" s="14" t="s">
        <v>5</v>
      </c>
      <c r="C984" s="14" t="s">
        <v>6</v>
      </c>
      <c r="D984" s="15" t="s">
        <v>7</v>
      </c>
      <c r="E984" s="16" t="s">
        <v>8</v>
      </c>
      <c r="F984" s="17" t="s">
        <v>9</v>
      </c>
    </row>
    <row r="985" spans="1:6" x14ac:dyDescent="0.25">
      <c r="A985" s="18" t="s">
        <v>60</v>
      </c>
      <c r="B985" s="19" t="s">
        <v>61</v>
      </c>
      <c r="C985" s="20" t="s">
        <v>22</v>
      </c>
      <c r="D985" s="21">
        <v>8.7048E-2</v>
      </c>
      <c r="E985" s="22"/>
      <c r="F985" s="23">
        <f t="shared" ref="F985:F990" si="89">TRUNC(D985*E985,2)</f>
        <v>0</v>
      </c>
    </row>
    <row r="986" spans="1:6" x14ac:dyDescent="0.25">
      <c r="A986" s="18" t="s">
        <v>60</v>
      </c>
      <c r="B986" s="19" t="s">
        <v>61</v>
      </c>
      <c r="C986" s="20" t="s">
        <v>23</v>
      </c>
      <c r="D986" s="21">
        <v>0.104949</v>
      </c>
      <c r="E986" s="22"/>
      <c r="F986" s="23">
        <f t="shared" si="89"/>
        <v>0</v>
      </c>
    </row>
    <row r="987" spans="1:6" x14ac:dyDescent="0.25">
      <c r="A987" s="18">
        <v>94970</v>
      </c>
      <c r="B987" s="19" t="s">
        <v>825</v>
      </c>
      <c r="C987" s="20" t="s">
        <v>28</v>
      </c>
      <c r="D987" s="21">
        <v>2.63</v>
      </c>
      <c r="E987" s="22"/>
      <c r="F987" s="23">
        <f t="shared" si="89"/>
        <v>0</v>
      </c>
    </row>
    <row r="988" spans="1:6" ht="22.5" x14ac:dyDescent="0.25">
      <c r="A988" s="18" t="s">
        <v>312</v>
      </c>
      <c r="B988" s="19" t="s">
        <v>313</v>
      </c>
      <c r="C988" s="20" t="s">
        <v>178</v>
      </c>
      <c r="D988" s="21">
        <v>21.21</v>
      </c>
      <c r="E988" s="22"/>
      <c r="F988" s="23">
        <f t="shared" si="89"/>
        <v>0</v>
      </c>
    </row>
    <row r="989" spans="1:6" ht="22.5" x14ac:dyDescent="0.25">
      <c r="A989" s="18">
        <v>92916</v>
      </c>
      <c r="B989" s="19" t="s">
        <v>835</v>
      </c>
      <c r="C989" s="20" t="s">
        <v>179</v>
      </c>
      <c r="D989" s="21">
        <v>6</v>
      </c>
      <c r="E989" s="22"/>
      <c r="F989" s="23">
        <f t="shared" si="89"/>
        <v>0</v>
      </c>
    </row>
    <row r="990" spans="1:6" ht="26.25" customHeight="1" thickBot="1" x14ac:dyDescent="0.3">
      <c r="A990" s="18">
        <v>96620</v>
      </c>
      <c r="B990" s="19" t="s">
        <v>836</v>
      </c>
      <c r="C990" s="20" t="s">
        <v>28</v>
      </c>
      <c r="D990" s="21">
        <v>0.1235</v>
      </c>
      <c r="E990" s="22"/>
      <c r="F990" s="23">
        <f t="shared" si="89"/>
        <v>0</v>
      </c>
    </row>
    <row r="991" spans="1:6" ht="15.75" thickBot="1" x14ac:dyDescent="0.3">
      <c r="A991" s="25"/>
      <c r="B991" s="26"/>
      <c r="C991" s="26"/>
      <c r="D991" s="27"/>
      <c r="E991" s="28" t="s">
        <v>12</v>
      </c>
      <c r="F991" s="29">
        <f>SUM(F985:F990)</f>
        <v>0</v>
      </c>
    </row>
    <row r="992" spans="1:6" ht="15.75" thickBot="1" x14ac:dyDescent="0.3"/>
    <row r="993" spans="1:6" ht="15.75" thickBot="1" x14ac:dyDescent="0.3">
      <c r="A993" s="1"/>
      <c r="B993" s="2" t="s">
        <v>1</v>
      </c>
      <c r="F993" s="30">
        <v>2003672</v>
      </c>
    </row>
    <row r="994" spans="1:6" ht="15.75" thickBot="1" x14ac:dyDescent="0.3">
      <c r="A994" s="3"/>
      <c r="B994" s="4" t="s">
        <v>2</v>
      </c>
      <c r="E994" s="5" t="s">
        <v>3</v>
      </c>
      <c r="F994" s="6"/>
    </row>
    <row r="995" spans="1:6" ht="34.5" thickBot="1" x14ac:dyDescent="0.3">
      <c r="A995" s="7" t="s">
        <v>249</v>
      </c>
      <c r="B995" s="8" t="s">
        <v>250</v>
      </c>
      <c r="C995" s="9"/>
      <c r="D995" s="10"/>
      <c r="E995" s="11"/>
      <c r="F995" s="12" t="s">
        <v>831</v>
      </c>
    </row>
    <row r="996" spans="1:6" x14ac:dyDescent="0.25">
      <c r="A996" s="13" t="s">
        <v>4</v>
      </c>
      <c r="B996" s="14" t="s">
        <v>5</v>
      </c>
      <c r="C996" s="14" t="s">
        <v>6</v>
      </c>
      <c r="D996" s="15" t="s">
        <v>7</v>
      </c>
      <c r="E996" s="16" t="s">
        <v>8</v>
      </c>
      <c r="F996" s="17" t="s">
        <v>9</v>
      </c>
    </row>
    <row r="997" spans="1:6" x14ac:dyDescent="0.25">
      <c r="A997" s="18" t="s">
        <v>60</v>
      </c>
      <c r="B997" s="19" t="s">
        <v>61</v>
      </c>
      <c r="C997" s="20" t="s">
        <v>22</v>
      </c>
      <c r="D997" s="21">
        <v>0.12235080000000001</v>
      </c>
      <c r="E997" s="22"/>
      <c r="F997" s="23">
        <f t="shared" ref="F997:F1002" si="90">TRUNC(D997*E997,2)</f>
        <v>0</v>
      </c>
    </row>
    <row r="998" spans="1:6" x14ac:dyDescent="0.25">
      <c r="A998" s="18" t="s">
        <v>60</v>
      </c>
      <c r="B998" s="19" t="s">
        <v>61</v>
      </c>
      <c r="C998" s="20" t="s">
        <v>23</v>
      </c>
      <c r="D998" s="21">
        <v>0.14751165000000002</v>
      </c>
      <c r="E998" s="22"/>
      <c r="F998" s="23">
        <f t="shared" si="90"/>
        <v>0</v>
      </c>
    </row>
    <row r="999" spans="1:6" x14ac:dyDescent="0.25">
      <c r="A999" s="18">
        <v>94970</v>
      </c>
      <c r="B999" s="19" t="s">
        <v>825</v>
      </c>
      <c r="C999" s="20" t="s">
        <v>28</v>
      </c>
      <c r="D999" s="21">
        <v>3.19</v>
      </c>
      <c r="E999" s="22"/>
      <c r="F999" s="23">
        <f t="shared" si="90"/>
        <v>0</v>
      </c>
    </row>
    <row r="1000" spans="1:6" ht="22.5" x14ac:dyDescent="0.25">
      <c r="A1000" s="18" t="s">
        <v>312</v>
      </c>
      <c r="B1000" s="19" t="s">
        <v>313</v>
      </c>
      <c r="C1000" s="20" t="s">
        <v>178</v>
      </c>
      <c r="D1000" s="21">
        <v>26.47</v>
      </c>
      <c r="E1000" s="22"/>
      <c r="F1000" s="23">
        <f t="shared" si="90"/>
        <v>0</v>
      </c>
    </row>
    <row r="1001" spans="1:6" ht="22.5" x14ac:dyDescent="0.25">
      <c r="A1001" s="18">
        <v>92916</v>
      </c>
      <c r="B1001" s="19" t="s">
        <v>835</v>
      </c>
      <c r="C1001" s="20" t="s">
        <v>179</v>
      </c>
      <c r="D1001" s="21">
        <v>8</v>
      </c>
      <c r="E1001" s="22"/>
      <c r="F1001" s="23">
        <f t="shared" si="90"/>
        <v>0</v>
      </c>
    </row>
    <row r="1002" spans="1:6" ht="26.25" customHeight="1" thickBot="1" x14ac:dyDescent="0.3">
      <c r="A1002" s="18">
        <v>96620</v>
      </c>
      <c r="B1002" s="19" t="s">
        <v>836</v>
      </c>
      <c r="C1002" s="20" t="s">
        <v>28</v>
      </c>
      <c r="D1002" s="21">
        <v>0.14249999999999999</v>
      </c>
      <c r="E1002" s="22"/>
      <c r="F1002" s="23">
        <f t="shared" si="90"/>
        <v>0</v>
      </c>
    </row>
    <row r="1003" spans="1:6" ht="15.75" thickBot="1" x14ac:dyDescent="0.3">
      <c r="A1003" s="25"/>
      <c r="B1003" s="26"/>
      <c r="C1003" s="26"/>
      <c r="D1003" s="27"/>
      <c r="E1003" s="28" t="s">
        <v>12</v>
      </c>
      <c r="F1003" s="29">
        <f>SUM(F997:F1002)</f>
        <v>0</v>
      </c>
    </row>
    <row r="1004" spans="1:6" ht="15.75" thickBot="1" x14ac:dyDescent="0.3"/>
    <row r="1005" spans="1:6" ht="15.75" thickBot="1" x14ac:dyDescent="0.3">
      <c r="A1005" s="1"/>
      <c r="B1005" s="2" t="s">
        <v>1</v>
      </c>
      <c r="F1005" s="30">
        <v>2003674</v>
      </c>
    </row>
    <row r="1006" spans="1:6" ht="15.75" thickBot="1" x14ac:dyDescent="0.3">
      <c r="A1006" s="3"/>
      <c r="B1006" s="4" t="s">
        <v>2</v>
      </c>
      <c r="E1006" s="5" t="s">
        <v>3</v>
      </c>
      <c r="F1006" s="6"/>
    </row>
    <row r="1007" spans="1:6" ht="34.5" thickBot="1" x14ac:dyDescent="0.3">
      <c r="A1007" s="7" t="s">
        <v>251</v>
      </c>
      <c r="B1007" s="8" t="s">
        <v>252</v>
      </c>
      <c r="C1007" s="9"/>
      <c r="D1007" s="10"/>
      <c r="E1007" s="11"/>
      <c r="F1007" s="12" t="s">
        <v>831</v>
      </c>
    </row>
    <row r="1008" spans="1:6" x14ac:dyDescent="0.25">
      <c r="A1008" s="13" t="s">
        <v>4</v>
      </c>
      <c r="B1008" s="14" t="s">
        <v>5</v>
      </c>
      <c r="C1008" s="14" t="s">
        <v>6</v>
      </c>
      <c r="D1008" s="15" t="s">
        <v>7</v>
      </c>
      <c r="E1008" s="16" t="s">
        <v>8</v>
      </c>
      <c r="F1008" s="17" t="s">
        <v>9</v>
      </c>
    </row>
    <row r="1009" spans="1:6" x14ac:dyDescent="0.25">
      <c r="A1009" s="18" t="s">
        <v>60</v>
      </c>
      <c r="B1009" s="19" t="s">
        <v>61</v>
      </c>
      <c r="C1009" s="20" t="s">
        <v>22</v>
      </c>
      <c r="D1009" s="21">
        <v>0.15717</v>
      </c>
      <c r="E1009" s="22"/>
      <c r="F1009" s="23">
        <f t="shared" ref="F1009:F1014" si="91">TRUNC(D1009*E1009,2)</f>
        <v>0</v>
      </c>
    </row>
    <row r="1010" spans="1:6" x14ac:dyDescent="0.25">
      <c r="A1010" s="18" t="s">
        <v>60</v>
      </c>
      <c r="B1010" s="19" t="s">
        <v>61</v>
      </c>
      <c r="C1010" s="20" t="s">
        <v>23</v>
      </c>
      <c r="D1010" s="21">
        <v>0.18949125</v>
      </c>
      <c r="E1010" s="22"/>
      <c r="F1010" s="23">
        <f t="shared" si="91"/>
        <v>0</v>
      </c>
    </row>
    <row r="1011" spans="1:6" x14ac:dyDescent="0.25">
      <c r="A1011" s="18">
        <v>94970</v>
      </c>
      <c r="B1011" s="19" t="s">
        <v>825</v>
      </c>
      <c r="C1011" s="20" t="s">
        <v>28</v>
      </c>
      <c r="D1011" s="21">
        <v>3.62</v>
      </c>
      <c r="E1011" s="22"/>
      <c r="F1011" s="23">
        <f t="shared" si="91"/>
        <v>0</v>
      </c>
    </row>
    <row r="1012" spans="1:6" ht="22.5" x14ac:dyDescent="0.25">
      <c r="A1012" s="18" t="s">
        <v>312</v>
      </c>
      <c r="B1012" s="19" t="s">
        <v>313</v>
      </c>
      <c r="C1012" s="20" t="s">
        <v>178</v>
      </c>
      <c r="D1012" s="21">
        <v>30.95</v>
      </c>
      <c r="E1012" s="22"/>
      <c r="F1012" s="23">
        <f t="shared" si="91"/>
        <v>0</v>
      </c>
    </row>
    <row r="1013" spans="1:6" ht="22.5" x14ac:dyDescent="0.25">
      <c r="A1013" s="18">
        <v>92916</v>
      </c>
      <c r="B1013" s="19" t="s">
        <v>835</v>
      </c>
      <c r="C1013" s="20" t="s">
        <v>179</v>
      </c>
      <c r="D1013" s="21">
        <v>11.6</v>
      </c>
      <c r="E1013" s="22"/>
      <c r="F1013" s="23">
        <f t="shared" si="91"/>
        <v>0</v>
      </c>
    </row>
    <row r="1014" spans="1:6" ht="25.5" customHeight="1" thickBot="1" x14ac:dyDescent="0.3">
      <c r="A1014" s="18">
        <v>96620</v>
      </c>
      <c r="B1014" s="19" t="s">
        <v>836</v>
      </c>
      <c r="C1014" s="20" t="s">
        <v>28</v>
      </c>
      <c r="D1014" s="21">
        <v>0.1615</v>
      </c>
      <c r="E1014" s="22"/>
      <c r="F1014" s="23">
        <f t="shared" si="91"/>
        <v>0</v>
      </c>
    </row>
    <row r="1015" spans="1:6" ht="15.75" thickBot="1" x14ac:dyDescent="0.3">
      <c r="A1015" s="25"/>
      <c r="B1015" s="26"/>
      <c r="C1015" s="26"/>
      <c r="D1015" s="27"/>
      <c r="E1015" s="28" t="s">
        <v>12</v>
      </c>
      <c r="F1015" s="29">
        <f>SUM(F1009:F1014)</f>
        <v>0</v>
      </c>
    </row>
    <row r="1016" spans="1:6" ht="15.75" thickBot="1" x14ac:dyDescent="0.3"/>
    <row r="1017" spans="1:6" ht="15.75" thickBot="1" x14ac:dyDescent="0.3">
      <c r="A1017" s="1"/>
      <c r="B1017" s="2" t="s">
        <v>1</v>
      </c>
      <c r="F1017" s="30">
        <v>2003676</v>
      </c>
    </row>
    <row r="1018" spans="1:6" ht="15.75" thickBot="1" x14ac:dyDescent="0.3">
      <c r="A1018" s="3"/>
      <c r="B1018" s="4" t="s">
        <v>2</v>
      </c>
      <c r="E1018" s="5" t="s">
        <v>3</v>
      </c>
      <c r="F1018" s="6"/>
    </row>
    <row r="1019" spans="1:6" ht="34.5" thickBot="1" x14ac:dyDescent="0.3">
      <c r="A1019" s="7" t="s">
        <v>253</v>
      </c>
      <c r="B1019" s="8" t="s">
        <v>880</v>
      </c>
      <c r="C1019" s="9"/>
      <c r="D1019" s="10"/>
      <c r="E1019" s="11"/>
      <c r="F1019" s="12" t="s">
        <v>831</v>
      </c>
    </row>
    <row r="1020" spans="1:6" x14ac:dyDescent="0.25">
      <c r="A1020" s="13" t="s">
        <v>4</v>
      </c>
      <c r="B1020" s="14" t="s">
        <v>5</v>
      </c>
      <c r="C1020" s="14" t="s">
        <v>6</v>
      </c>
      <c r="D1020" s="15" t="s">
        <v>7</v>
      </c>
      <c r="E1020" s="16" t="s">
        <v>8</v>
      </c>
      <c r="F1020" s="17" t="s">
        <v>9</v>
      </c>
    </row>
    <row r="1021" spans="1:6" x14ac:dyDescent="0.25">
      <c r="A1021" s="18" t="s">
        <v>60</v>
      </c>
      <c r="B1021" s="19" t="s">
        <v>61</v>
      </c>
      <c r="C1021" s="20" t="s">
        <v>22</v>
      </c>
      <c r="D1021" s="21">
        <v>0.21665280000000001</v>
      </c>
      <c r="E1021" s="22"/>
      <c r="F1021" s="23">
        <f t="shared" ref="F1021:F1026" si="92">TRUNC(D1021*E1021,2)</f>
        <v>0</v>
      </c>
    </row>
    <row r="1022" spans="1:6" x14ac:dyDescent="0.25">
      <c r="A1022" s="18" t="s">
        <v>60</v>
      </c>
      <c r="B1022" s="19" t="s">
        <v>61</v>
      </c>
      <c r="C1022" s="20" t="s">
        <v>23</v>
      </c>
      <c r="D1022" s="21">
        <v>0.26120640000000001</v>
      </c>
      <c r="E1022" s="22"/>
      <c r="F1022" s="23">
        <f t="shared" si="92"/>
        <v>0</v>
      </c>
    </row>
    <row r="1023" spans="1:6" x14ac:dyDescent="0.25">
      <c r="A1023" s="18">
        <v>94970</v>
      </c>
      <c r="B1023" s="19" t="s">
        <v>825</v>
      </c>
      <c r="C1023" s="20" t="s">
        <v>28</v>
      </c>
      <c r="D1023" s="21">
        <v>4.29</v>
      </c>
      <c r="E1023" s="22"/>
      <c r="F1023" s="23">
        <f t="shared" si="92"/>
        <v>0</v>
      </c>
    </row>
    <row r="1024" spans="1:6" ht="22.5" x14ac:dyDescent="0.25">
      <c r="A1024" s="18" t="s">
        <v>312</v>
      </c>
      <c r="B1024" s="19" t="s">
        <v>313</v>
      </c>
      <c r="C1024" s="20" t="s">
        <v>178</v>
      </c>
      <c r="D1024" s="21">
        <v>38.270000000000003</v>
      </c>
      <c r="E1024" s="22"/>
      <c r="F1024" s="23">
        <f t="shared" si="92"/>
        <v>0</v>
      </c>
    </row>
    <row r="1025" spans="1:6" ht="22.5" x14ac:dyDescent="0.25">
      <c r="A1025" s="18">
        <v>92916</v>
      </c>
      <c r="B1025" s="19" t="s">
        <v>835</v>
      </c>
      <c r="C1025" s="20" t="s">
        <v>179</v>
      </c>
      <c r="D1025" s="21">
        <v>16.2</v>
      </c>
      <c r="E1025" s="22"/>
      <c r="F1025" s="23">
        <f t="shared" si="92"/>
        <v>0</v>
      </c>
    </row>
    <row r="1026" spans="1:6" ht="24.75" customHeight="1" thickBot="1" x14ac:dyDescent="0.3">
      <c r="A1026" s="18">
        <v>96620</v>
      </c>
      <c r="B1026" s="19" t="s">
        <v>836</v>
      </c>
      <c r="C1026" s="20" t="s">
        <v>28</v>
      </c>
      <c r="D1026" s="21">
        <v>0.19</v>
      </c>
      <c r="E1026" s="22"/>
      <c r="F1026" s="23">
        <f t="shared" si="92"/>
        <v>0</v>
      </c>
    </row>
    <row r="1027" spans="1:6" ht="15.75" thickBot="1" x14ac:dyDescent="0.3">
      <c r="A1027" s="25"/>
      <c r="B1027" s="26"/>
      <c r="C1027" s="26"/>
      <c r="D1027" s="27"/>
      <c r="E1027" s="28" t="s">
        <v>12</v>
      </c>
      <c r="F1027" s="29">
        <f>SUM(F1021:F1026)</f>
        <v>0</v>
      </c>
    </row>
    <row r="1028" spans="1:6" ht="15.75" thickBot="1" x14ac:dyDescent="0.3"/>
    <row r="1029" spans="1:6" ht="15.75" thickBot="1" x14ac:dyDescent="0.3">
      <c r="A1029" s="1"/>
      <c r="B1029" s="2" t="s">
        <v>1</v>
      </c>
      <c r="F1029" s="30">
        <v>2003678</v>
      </c>
    </row>
    <row r="1030" spans="1:6" ht="15.75" thickBot="1" x14ac:dyDescent="0.3">
      <c r="A1030" s="3"/>
      <c r="B1030" s="4" t="s">
        <v>2</v>
      </c>
      <c r="E1030" s="5" t="s">
        <v>3</v>
      </c>
      <c r="F1030" s="6"/>
    </row>
    <row r="1031" spans="1:6" ht="34.5" thickBot="1" x14ac:dyDescent="0.3">
      <c r="A1031" s="7" t="s">
        <v>254</v>
      </c>
      <c r="B1031" s="8" t="s">
        <v>255</v>
      </c>
      <c r="C1031" s="9"/>
      <c r="D1031" s="10"/>
      <c r="E1031" s="11"/>
      <c r="F1031" s="12" t="s">
        <v>831</v>
      </c>
    </row>
    <row r="1032" spans="1:6" x14ac:dyDescent="0.25">
      <c r="A1032" s="13" t="s">
        <v>4</v>
      </c>
      <c r="B1032" s="14" t="s">
        <v>5</v>
      </c>
      <c r="C1032" s="14" t="s">
        <v>6</v>
      </c>
      <c r="D1032" s="15" t="s">
        <v>7</v>
      </c>
      <c r="E1032" s="16" t="s">
        <v>8</v>
      </c>
      <c r="F1032" s="17" t="s">
        <v>9</v>
      </c>
    </row>
    <row r="1033" spans="1:6" x14ac:dyDescent="0.25">
      <c r="A1033" s="18" t="s">
        <v>60</v>
      </c>
      <c r="B1033" s="19" t="s">
        <v>61</v>
      </c>
      <c r="C1033" s="20" t="s">
        <v>22</v>
      </c>
      <c r="D1033" s="21">
        <v>3.4819200000000002E-2</v>
      </c>
      <c r="E1033" s="22"/>
      <c r="F1033" s="23">
        <f t="shared" ref="F1033:F1038" si="93">TRUNC(D1033*E1033,2)</f>
        <v>0</v>
      </c>
    </row>
    <row r="1034" spans="1:6" x14ac:dyDescent="0.25">
      <c r="A1034" s="18" t="s">
        <v>60</v>
      </c>
      <c r="B1034" s="19" t="s">
        <v>61</v>
      </c>
      <c r="C1034" s="20" t="s">
        <v>23</v>
      </c>
      <c r="D1034" s="21">
        <v>4.1979600000000006E-2</v>
      </c>
      <c r="E1034" s="22"/>
      <c r="F1034" s="23">
        <f t="shared" si="93"/>
        <v>0</v>
      </c>
    </row>
    <row r="1035" spans="1:6" x14ac:dyDescent="0.25">
      <c r="A1035" s="18">
        <v>94970</v>
      </c>
      <c r="B1035" s="19" t="s">
        <v>825</v>
      </c>
      <c r="C1035" s="20" t="s">
        <v>28</v>
      </c>
      <c r="D1035" s="21">
        <v>1.74</v>
      </c>
      <c r="E1035" s="22"/>
      <c r="F1035" s="23">
        <f t="shared" si="93"/>
        <v>0</v>
      </c>
    </row>
    <row r="1036" spans="1:6" ht="22.5" x14ac:dyDescent="0.25">
      <c r="A1036" s="18" t="s">
        <v>312</v>
      </c>
      <c r="B1036" s="19" t="s">
        <v>313</v>
      </c>
      <c r="C1036" s="20" t="s">
        <v>178</v>
      </c>
      <c r="D1036" s="21">
        <v>15.05</v>
      </c>
      <c r="E1036" s="22"/>
      <c r="F1036" s="23">
        <f t="shared" si="93"/>
        <v>0</v>
      </c>
    </row>
    <row r="1037" spans="1:6" ht="22.5" x14ac:dyDescent="0.25">
      <c r="A1037" s="18">
        <v>92916</v>
      </c>
      <c r="B1037" s="19" t="s">
        <v>835</v>
      </c>
      <c r="C1037" s="20" t="s">
        <v>179</v>
      </c>
      <c r="D1037" s="21">
        <v>17</v>
      </c>
      <c r="E1037" s="22"/>
      <c r="F1037" s="23">
        <f t="shared" si="93"/>
        <v>0</v>
      </c>
    </row>
    <row r="1038" spans="1:6" ht="26.25" customHeight="1" thickBot="1" x14ac:dyDescent="0.3">
      <c r="A1038" s="18">
        <v>96620</v>
      </c>
      <c r="B1038" s="19" t="s">
        <v>836</v>
      </c>
      <c r="C1038" s="20" t="s">
        <v>28</v>
      </c>
      <c r="D1038" s="21">
        <v>0.1235</v>
      </c>
      <c r="E1038" s="22"/>
      <c r="F1038" s="23">
        <f t="shared" si="93"/>
        <v>0</v>
      </c>
    </row>
    <row r="1039" spans="1:6" ht="15.75" thickBot="1" x14ac:dyDescent="0.3">
      <c r="A1039" s="25"/>
      <c r="B1039" s="26"/>
      <c r="C1039" s="26"/>
      <c r="D1039" s="27"/>
      <c r="E1039" s="28" t="s">
        <v>12</v>
      </c>
      <c r="F1039" s="29">
        <f>SUM(F1033:F1038)</f>
        <v>0</v>
      </c>
    </row>
    <row r="1040" spans="1:6" ht="15.75" thickBot="1" x14ac:dyDescent="0.3"/>
    <row r="1041" spans="1:6" ht="15.75" thickBot="1" x14ac:dyDescent="0.3">
      <c r="A1041" s="1"/>
      <c r="B1041" s="2" t="s">
        <v>1</v>
      </c>
      <c r="F1041" s="30" t="s">
        <v>839</v>
      </c>
    </row>
    <row r="1042" spans="1:6" ht="15.75" thickBot="1" x14ac:dyDescent="0.3">
      <c r="A1042" s="3"/>
      <c r="B1042" s="4" t="s">
        <v>2</v>
      </c>
      <c r="E1042" s="5" t="s">
        <v>3</v>
      </c>
      <c r="F1042" s="6"/>
    </row>
    <row r="1043" spans="1:6" ht="34.5" thickBot="1" x14ac:dyDescent="0.3">
      <c r="A1043" s="7" t="s">
        <v>256</v>
      </c>
      <c r="B1043" s="8" t="s">
        <v>257</v>
      </c>
      <c r="C1043" s="9"/>
      <c r="D1043" s="10"/>
      <c r="E1043" s="11"/>
      <c r="F1043" s="12" t="s">
        <v>831</v>
      </c>
    </row>
    <row r="1044" spans="1:6" x14ac:dyDescent="0.25">
      <c r="A1044" s="13" t="s">
        <v>4</v>
      </c>
      <c r="B1044" s="14" t="s">
        <v>5</v>
      </c>
      <c r="C1044" s="14" t="s">
        <v>6</v>
      </c>
      <c r="D1044" s="15" t="s">
        <v>7</v>
      </c>
      <c r="E1044" s="16" t="s">
        <v>8</v>
      </c>
      <c r="F1044" s="17" t="s">
        <v>9</v>
      </c>
    </row>
    <row r="1045" spans="1:6" x14ac:dyDescent="0.25">
      <c r="A1045" s="18" t="s">
        <v>60</v>
      </c>
      <c r="B1045" s="19" t="s">
        <v>61</v>
      </c>
      <c r="C1045" s="20" t="s">
        <v>22</v>
      </c>
      <c r="D1045" s="21">
        <v>3.4819200000000002E-2</v>
      </c>
      <c r="E1045" s="22"/>
      <c r="F1045" s="23">
        <f t="shared" ref="F1045:F1050" si="94">TRUNC(D1045*E1045,2)</f>
        <v>0</v>
      </c>
    </row>
    <row r="1046" spans="1:6" x14ac:dyDescent="0.25">
      <c r="A1046" s="18" t="s">
        <v>60</v>
      </c>
      <c r="B1046" s="19" t="s">
        <v>61</v>
      </c>
      <c r="C1046" s="20" t="s">
        <v>23</v>
      </c>
      <c r="D1046" s="21">
        <v>4.1979600000000006E-2</v>
      </c>
      <c r="E1046" s="22"/>
      <c r="F1046" s="23">
        <f t="shared" si="94"/>
        <v>0</v>
      </c>
    </row>
    <row r="1047" spans="1:6" x14ac:dyDescent="0.25">
      <c r="A1047" s="18">
        <v>94970</v>
      </c>
      <c r="B1047" s="19" t="s">
        <v>825</v>
      </c>
      <c r="C1047" s="20" t="s">
        <v>28</v>
      </c>
      <c r="D1047" s="21">
        <v>1.7050000000000001</v>
      </c>
      <c r="E1047" s="22"/>
      <c r="F1047" s="23">
        <f t="shared" si="94"/>
        <v>0</v>
      </c>
    </row>
    <row r="1048" spans="1:6" ht="22.5" x14ac:dyDescent="0.25">
      <c r="A1048" s="18" t="s">
        <v>312</v>
      </c>
      <c r="B1048" s="19" t="s">
        <v>313</v>
      </c>
      <c r="C1048" s="20" t="s">
        <v>178</v>
      </c>
      <c r="D1048" s="21">
        <v>15.05</v>
      </c>
      <c r="E1048" s="22"/>
      <c r="F1048" s="23">
        <f t="shared" si="94"/>
        <v>0</v>
      </c>
    </row>
    <row r="1049" spans="1:6" ht="22.5" x14ac:dyDescent="0.25">
      <c r="A1049" s="18">
        <v>92916</v>
      </c>
      <c r="B1049" s="19" t="s">
        <v>835</v>
      </c>
      <c r="C1049" s="20" t="s">
        <v>179</v>
      </c>
      <c r="D1049" s="21">
        <v>17</v>
      </c>
      <c r="E1049" s="22"/>
      <c r="F1049" s="23">
        <f t="shared" si="94"/>
        <v>0</v>
      </c>
    </row>
    <row r="1050" spans="1:6" ht="25.5" customHeight="1" thickBot="1" x14ac:dyDescent="0.3">
      <c r="A1050" s="18">
        <v>96620</v>
      </c>
      <c r="B1050" s="19" t="s">
        <v>836</v>
      </c>
      <c r="C1050" s="20" t="s">
        <v>28</v>
      </c>
      <c r="D1050" s="21">
        <v>0.1235</v>
      </c>
      <c r="E1050" s="22"/>
      <c r="F1050" s="23">
        <f t="shared" si="94"/>
        <v>0</v>
      </c>
    </row>
    <row r="1051" spans="1:6" ht="15.75" thickBot="1" x14ac:dyDescent="0.3">
      <c r="A1051" s="25"/>
      <c r="B1051" s="26"/>
      <c r="C1051" s="26"/>
      <c r="D1051" s="27"/>
      <c r="E1051" s="28" t="s">
        <v>12</v>
      </c>
      <c r="F1051" s="29">
        <f>SUM(F1045:F1050)</f>
        <v>0</v>
      </c>
    </row>
    <row r="1052" spans="1:6" ht="15.75" thickBot="1" x14ac:dyDescent="0.3"/>
    <row r="1053" spans="1:6" ht="15.75" thickBot="1" x14ac:dyDescent="0.3">
      <c r="A1053" s="1"/>
      <c r="B1053" s="2" t="s">
        <v>1</v>
      </c>
      <c r="F1053" s="30">
        <v>2003680</v>
      </c>
    </row>
    <row r="1054" spans="1:6" ht="15.75" thickBot="1" x14ac:dyDescent="0.3">
      <c r="A1054" s="3"/>
      <c r="B1054" s="4" t="s">
        <v>2</v>
      </c>
      <c r="E1054" s="5" t="s">
        <v>3</v>
      </c>
      <c r="F1054" s="6"/>
    </row>
    <row r="1055" spans="1:6" ht="34.5" thickBot="1" x14ac:dyDescent="0.3">
      <c r="A1055" s="7" t="s">
        <v>258</v>
      </c>
      <c r="B1055" s="8" t="s">
        <v>259</v>
      </c>
      <c r="C1055" s="9"/>
      <c r="D1055" s="10"/>
      <c r="E1055" s="11"/>
      <c r="F1055" s="12" t="s">
        <v>831</v>
      </c>
    </row>
    <row r="1056" spans="1:6" x14ac:dyDescent="0.25">
      <c r="A1056" s="13" t="s">
        <v>4</v>
      </c>
      <c r="B1056" s="14" t="s">
        <v>5</v>
      </c>
      <c r="C1056" s="14" t="s">
        <v>6</v>
      </c>
      <c r="D1056" s="15" t="s">
        <v>7</v>
      </c>
      <c r="E1056" s="16" t="s">
        <v>8</v>
      </c>
      <c r="F1056" s="17" t="s">
        <v>9</v>
      </c>
    </row>
    <row r="1057" spans="1:6" x14ac:dyDescent="0.25">
      <c r="A1057" s="18" t="s">
        <v>60</v>
      </c>
      <c r="B1057" s="19" t="s">
        <v>61</v>
      </c>
      <c r="C1057" s="20" t="s">
        <v>22</v>
      </c>
      <c r="D1057" s="21">
        <v>3.4819200000000002E-2</v>
      </c>
      <c r="E1057" s="22"/>
      <c r="F1057" s="23">
        <f t="shared" ref="F1057:F1062" si="95">TRUNC(D1057*E1057,2)</f>
        <v>0</v>
      </c>
    </row>
    <row r="1058" spans="1:6" x14ac:dyDescent="0.25">
      <c r="A1058" s="18" t="s">
        <v>60</v>
      </c>
      <c r="B1058" s="19" t="s">
        <v>61</v>
      </c>
      <c r="C1058" s="20" t="s">
        <v>23</v>
      </c>
      <c r="D1058" s="21">
        <v>4.1979600000000006E-2</v>
      </c>
      <c r="E1058" s="22"/>
      <c r="F1058" s="23">
        <f t="shared" si="95"/>
        <v>0</v>
      </c>
    </row>
    <row r="1059" spans="1:6" x14ac:dyDescent="0.25">
      <c r="A1059" s="18">
        <v>94970</v>
      </c>
      <c r="B1059" s="19" t="s">
        <v>825</v>
      </c>
      <c r="C1059" s="20" t="s">
        <v>28</v>
      </c>
      <c r="D1059" s="21">
        <v>1.67</v>
      </c>
      <c r="E1059" s="22"/>
      <c r="F1059" s="23">
        <f t="shared" si="95"/>
        <v>0</v>
      </c>
    </row>
    <row r="1060" spans="1:6" ht="22.5" x14ac:dyDescent="0.25">
      <c r="A1060" s="18" t="s">
        <v>312</v>
      </c>
      <c r="B1060" s="19" t="s">
        <v>313</v>
      </c>
      <c r="C1060" s="20" t="s">
        <v>178</v>
      </c>
      <c r="D1060" s="21">
        <v>15.05</v>
      </c>
      <c r="E1060" s="22"/>
      <c r="F1060" s="23">
        <f t="shared" si="95"/>
        <v>0</v>
      </c>
    </row>
    <row r="1061" spans="1:6" ht="22.5" x14ac:dyDescent="0.25">
      <c r="A1061" s="18">
        <v>92916</v>
      </c>
      <c r="B1061" s="19" t="s">
        <v>835</v>
      </c>
      <c r="C1061" s="20" t="s">
        <v>179</v>
      </c>
      <c r="D1061" s="21">
        <v>17</v>
      </c>
      <c r="E1061" s="22"/>
      <c r="F1061" s="23">
        <f t="shared" si="95"/>
        <v>0</v>
      </c>
    </row>
    <row r="1062" spans="1:6" ht="25.5" customHeight="1" thickBot="1" x14ac:dyDescent="0.3">
      <c r="A1062" s="18">
        <v>96620</v>
      </c>
      <c r="B1062" s="19" t="s">
        <v>836</v>
      </c>
      <c r="C1062" s="20" t="s">
        <v>28</v>
      </c>
      <c r="D1062" s="21">
        <v>0.1235</v>
      </c>
      <c r="E1062" s="22"/>
      <c r="F1062" s="23">
        <f t="shared" si="95"/>
        <v>0</v>
      </c>
    </row>
    <row r="1063" spans="1:6" ht="15.75" thickBot="1" x14ac:dyDescent="0.3">
      <c r="A1063" s="25"/>
      <c r="B1063" s="26"/>
      <c r="C1063" s="26"/>
      <c r="D1063" s="27"/>
      <c r="E1063" s="28" t="s">
        <v>12</v>
      </c>
      <c r="F1063" s="29">
        <f>SUM(F1057:F1062)</f>
        <v>0</v>
      </c>
    </row>
    <row r="1064" spans="1:6" ht="15.75" thickBot="1" x14ac:dyDescent="0.3"/>
    <row r="1065" spans="1:6" ht="15.75" thickBot="1" x14ac:dyDescent="0.3">
      <c r="A1065" s="1"/>
      <c r="B1065" s="2" t="s">
        <v>1</v>
      </c>
      <c r="F1065" s="30">
        <v>2003682</v>
      </c>
    </row>
    <row r="1066" spans="1:6" ht="15.75" thickBot="1" x14ac:dyDescent="0.3">
      <c r="A1066" s="3"/>
      <c r="B1066" s="4" t="s">
        <v>2</v>
      </c>
      <c r="E1066" s="5" t="s">
        <v>3</v>
      </c>
      <c r="F1066" s="6"/>
    </row>
    <row r="1067" spans="1:6" ht="34.5" thickBot="1" x14ac:dyDescent="0.3">
      <c r="A1067" s="7" t="s">
        <v>260</v>
      </c>
      <c r="B1067" s="8" t="s">
        <v>261</v>
      </c>
      <c r="C1067" s="9"/>
      <c r="D1067" s="10"/>
      <c r="E1067" s="11"/>
      <c r="F1067" s="12" t="s">
        <v>831</v>
      </c>
    </row>
    <row r="1068" spans="1:6" x14ac:dyDescent="0.25">
      <c r="A1068" s="13" t="s">
        <v>4</v>
      </c>
      <c r="B1068" s="14" t="s">
        <v>5</v>
      </c>
      <c r="C1068" s="14" t="s">
        <v>6</v>
      </c>
      <c r="D1068" s="15" t="s">
        <v>7</v>
      </c>
      <c r="E1068" s="16" t="s">
        <v>8</v>
      </c>
      <c r="F1068" s="17" t="s">
        <v>9</v>
      </c>
    </row>
    <row r="1069" spans="1:6" x14ac:dyDescent="0.25">
      <c r="A1069" s="18" t="s">
        <v>60</v>
      </c>
      <c r="B1069" s="19" t="s">
        <v>61</v>
      </c>
      <c r="C1069" s="20" t="s">
        <v>22</v>
      </c>
      <c r="D1069" s="21">
        <v>4.836E-2</v>
      </c>
      <c r="E1069" s="22"/>
      <c r="F1069" s="23">
        <f t="shared" ref="F1069:F1074" si="96">TRUNC(D1069*E1069,2)</f>
        <v>0</v>
      </c>
    </row>
    <row r="1070" spans="1:6" x14ac:dyDescent="0.25">
      <c r="A1070" s="18" t="s">
        <v>60</v>
      </c>
      <c r="B1070" s="19" t="s">
        <v>61</v>
      </c>
      <c r="C1070" s="20" t="s">
        <v>23</v>
      </c>
      <c r="D1070" s="21">
        <v>5.8305000000000003E-2</v>
      </c>
      <c r="E1070" s="22"/>
      <c r="F1070" s="23">
        <f t="shared" si="96"/>
        <v>0</v>
      </c>
    </row>
    <row r="1071" spans="1:6" x14ac:dyDescent="0.25">
      <c r="A1071" s="18">
        <v>94970</v>
      </c>
      <c r="B1071" s="19" t="s">
        <v>825</v>
      </c>
      <c r="C1071" s="20" t="s">
        <v>28</v>
      </c>
      <c r="D1071" s="21">
        <v>2.08</v>
      </c>
      <c r="E1071" s="22"/>
      <c r="F1071" s="23">
        <f t="shared" si="96"/>
        <v>0</v>
      </c>
    </row>
    <row r="1072" spans="1:6" ht="22.5" x14ac:dyDescent="0.25">
      <c r="A1072" s="18" t="s">
        <v>312</v>
      </c>
      <c r="B1072" s="19" t="s">
        <v>313</v>
      </c>
      <c r="C1072" s="20" t="s">
        <v>178</v>
      </c>
      <c r="D1072" s="21">
        <v>16.63</v>
      </c>
      <c r="E1072" s="22"/>
      <c r="F1072" s="23">
        <f t="shared" si="96"/>
        <v>0</v>
      </c>
    </row>
    <row r="1073" spans="1:6" ht="22.5" x14ac:dyDescent="0.25">
      <c r="A1073" s="18">
        <v>92916</v>
      </c>
      <c r="B1073" s="19" t="s">
        <v>835</v>
      </c>
      <c r="C1073" s="20" t="s">
        <v>179</v>
      </c>
      <c r="D1073" s="21">
        <v>17.5</v>
      </c>
      <c r="E1073" s="22"/>
      <c r="F1073" s="23">
        <f t="shared" si="96"/>
        <v>0</v>
      </c>
    </row>
    <row r="1074" spans="1:6" ht="24.75" customHeight="1" thickBot="1" x14ac:dyDescent="0.3">
      <c r="A1074" s="18">
        <v>96620</v>
      </c>
      <c r="B1074" s="19" t="s">
        <v>836</v>
      </c>
      <c r="C1074" s="20" t="s">
        <v>28</v>
      </c>
      <c r="D1074" s="21">
        <v>0.13299999999999998</v>
      </c>
      <c r="E1074" s="22"/>
      <c r="F1074" s="23">
        <f t="shared" si="96"/>
        <v>0</v>
      </c>
    </row>
    <row r="1075" spans="1:6" ht="15.75" thickBot="1" x14ac:dyDescent="0.3">
      <c r="A1075" s="25"/>
      <c r="B1075" s="26"/>
      <c r="C1075" s="26"/>
      <c r="D1075" s="27"/>
      <c r="E1075" s="28" t="s">
        <v>12</v>
      </c>
      <c r="F1075" s="29">
        <f>SUM(F1069:F1074)</f>
        <v>0</v>
      </c>
    </row>
    <row r="1076" spans="1:6" ht="15.75" thickBot="1" x14ac:dyDescent="0.3"/>
    <row r="1077" spans="1:6" ht="15.75" thickBot="1" x14ac:dyDescent="0.3">
      <c r="A1077" s="1"/>
      <c r="B1077" s="2" t="s">
        <v>1</v>
      </c>
      <c r="F1077" s="30">
        <v>2003684</v>
      </c>
    </row>
    <row r="1078" spans="1:6" ht="15.75" thickBot="1" x14ac:dyDescent="0.3">
      <c r="A1078" s="3"/>
      <c r="B1078" s="4" t="s">
        <v>2</v>
      </c>
      <c r="E1078" s="5" t="s">
        <v>3</v>
      </c>
      <c r="F1078" s="6"/>
    </row>
    <row r="1079" spans="1:6" ht="34.5" thickBot="1" x14ac:dyDescent="0.3">
      <c r="A1079" s="7" t="s">
        <v>262</v>
      </c>
      <c r="B1079" s="8" t="s">
        <v>263</v>
      </c>
      <c r="C1079" s="9"/>
      <c r="D1079" s="10"/>
      <c r="E1079" s="11"/>
      <c r="F1079" s="12" t="s">
        <v>831</v>
      </c>
    </row>
    <row r="1080" spans="1:6" x14ac:dyDescent="0.25">
      <c r="A1080" s="13" t="s">
        <v>4</v>
      </c>
      <c r="B1080" s="14" t="s">
        <v>5</v>
      </c>
      <c r="C1080" s="14" t="s">
        <v>6</v>
      </c>
      <c r="D1080" s="15" t="s">
        <v>7</v>
      </c>
      <c r="E1080" s="16" t="s">
        <v>8</v>
      </c>
      <c r="F1080" s="17" t="s">
        <v>9</v>
      </c>
    </row>
    <row r="1081" spans="1:6" x14ac:dyDescent="0.25">
      <c r="A1081" s="18" t="s">
        <v>60</v>
      </c>
      <c r="B1081" s="19" t="s">
        <v>61</v>
      </c>
      <c r="C1081" s="20" t="s">
        <v>22</v>
      </c>
      <c r="D1081" s="21">
        <v>6.9154800000000016E-2</v>
      </c>
      <c r="E1081" s="22"/>
      <c r="F1081" s="23">
        <f t="shared" ref="F1081:F1086" si="97">TRUNC(D1081*E1081,2)</f>
        <v>0</v>
      </c>
    </row>
    <row r="1082" spans="1:6" x14ac:dyDescent="0.25">
      <c r="A1082" s="18" t="s">
        <v>60</v>
      </c>
      <c r="B1082" s="19" t="s">
        <v>61</v>
      </c>
      <c r="C1082" s="20" t="s">
        <v>23</v>
      </c>
      <c r="D1082" s="21">
        <v>8.3376150000000024E-2</v>
      </c>
      <c r="E1082" s="22"/>
      <c r="F1082" s="23">
        <f t="shared" si="97"/>
        <v>0</v>
      </c>
    </row>
    <row r="1083" spans="1:6" x14ac:dyDescent="0.25">
      <c r="A1083" s="18">
        <v>94970</v>
      </c>
      <c r="B1083" s="19" t="s">
        <v>825</v>
      </c>
      <c r="C1083" s="20" t="s">
        <v>28</v>
      </c>
      <c r="D1083" s="21">
        <v>2.48</v>
      </c>
      <c r="E1083" s="22"/>
      <c r="F1083" s="23">
        <f t="shared" si="97"/>
        <v>0</v>
      </c>
    </row>
    <row r="1084" spans="1:6" ht="22.5" x14ac:dyDescent="0.25">
      <c r="A1084" s="18" t="s">
        <v>312</v>
      </c>
      <c r="B1084" s="19" t="s">
        <v>313</v>
      </c>
      <c r="C1084" s="20" t="s">
        <v>178</v>
      </c>
      <c r="D1084" s="21">
        <v>19.64</v>
      </c>
      <c r="E1084" s="22"/>
      <c r="F1084" s="23">
        <f t="shared" si="97"/>
        <v>0</v>
      </c>
    </row>
    <row r="1085" spans="1:6" ht="22.5" x14ac:dyDescent="0.25">
      <c r="A1085" s="18">
        <v>92916</v>
      </c>
      <c r="B1085" s="19" t="s">
        <v>835</v>
      </c>
      <c r="C1085" s="20" t="s">
        <v>179</v>
      </c>
      <c r="D1085" s="21">
        <v>22.9</v>
      </c>
      <c r="E1085" s="22"/>
      <c r="F1085" s="23">
        <f t="shared" si="97"/>
        <v>0</v>
      </c>
    </row>
    <row r="1086" spans="1:6" ht="25.5" customHeight="1" thickBot="1" x14ac:dyDescent="0.3">
      <c r="A1086" s="18">
        <v>96620</v>
      </c>
      <c r="B1086" s="19" t="s">
        <v>836</v>
      </c>
      <c r="C1086" s="20" t="s">
        <v>28</v>
      </c>
      <c r="D1086" s="21">
        <v>0.14249999999999999</v>
      </c>
      <c r="E1086" s="22"/>
      <c r="F1086" s="23">
        <f t="shared" si="97"/>
        <v>0</v>
      </c>
    </row>
    <row r="1087" spans="1:6" ht="15.75" thickBot="1" x14ac:dyDescent="0.3">
      <c r="A1087" s="25"/>
      <c r="B1087" s="26"/>
      <c r="C1087" s="26"/>
      <c r="D1087" s="27"/>
      <c r="E1087" s="28" t="s">
        <v>12</v>
      </c>
      <c r="F1087" s="29">
        <f>SUM(F1081:F1086)</f>
        <v>0</v>
      </c>
    </row>
    <row r="1088" spans="1:6" ht="15.75" thickBot="1" x14ac:dyDescent="0.3"/>
    <row r="1089" spans="1:6" ht="15.75" thickBot="1" x14ac:dyDescent="0.3">
      <c r="A1089" s="1"/>
      <c r="B1089" s="2" t="s">
        <v>1</v>
      </c>
      <c r="F1089" s="30">
        <v>2003686</v>
      </c>
    </row>
    <row r="1090" spans="1:6" ht="15.75" thickBot="1" x14ac:dyDescent="0.3">
      <c r="A1090" s="3"/>
      <c r="B1090" s="4" t="s">
        <v>2</v>
      </c>
      <c r="E1090" s="5" t="s">
        <v>3</v>
      </c>
      <c r="F1090" s="6"/>
    </row>
    <row r="1091" spans="1:6" ht="34.5" thickBot="1" x14ac:dyDescent="0.3">
      <c r="A1091" s="7" t="s">
        <v>264</v>
      </c>
      <c r="B1091" s="8" t="s">
        <v>881</v>
      </c>
      <c r="C1091" s="9"/>
      <c r="D1091" s="10"/>
      <c r="E1091" s="11"/>
      <c r="F1091" s="12" t="s">
        <v>831</v>
      </c>
    </row>
    <row r="1092" spans="1:6" x14ac:dyDescent="0.25">
      <c r="A1092" s="13" t="s">
        <v>4</v>
      </c>
      <c r="B1092" s="14" t="s">
        <v>5</v>
      </c>
      <c r="C1092" s="14" t="s">
        <v>6</v>
      </c>
      <c r="D1092" s="15" t="s">
        <v>7</v>
      </c>
      <c r="E1092" s="16" t="s">
        <v>8</v>
      </c>
      <c r="F1092" s="17" t="s">
        <v>9</v>
      </c>
    </row>
    <row r="1093" spans="1:6" x14ac:dyDescent="0.25">
      <c r="A1093" s="18" t="s">
        <v>60</v>
      </c>
      <c r="B1093" s="19" t="s">
        <v>61</v>
      </c>
      <c r="C1093" s="20" t="s">
        <v>22</v>
      </c>
      <c r="D1093" s="21">
        <v>9.4302000000000011E-2</v>
      </c>
      <c r="E1093" s="22"/>
      <c r="F1093" s="23">
        <f t="shared" ref="F1093:F1098" si="98">TRUNC(D1093*E1093,2)</f>
        <v>0</v>
      </c>
    </row>
    <row r="1094" spans="1:6" x14ac:dyDescent="0.25">
      <c r="A1094" s="18" t="s">
        <v>60</v>
      </c>
      <c r="B1094" s="19" t="s">
        <v>61</v>
      </c>
      <c r="C1094" s="20" t="s">
        <v>23</v>
      </c>
      <c r="D1094" s="21">
        <v>0.11369475000000001</v>
      </c>
      <c r="E1094" s="22"/>
      <c r="F1094" s="23">
        <f t="shared" si="98"/>
        <v>0</v>
      </c>
    </row>
    <row r="1095" spans="1:6" x14ac:dyDescent="0.25">
      <c r="A1095" s="18">
        <v>94970</v>
      </c>
      <c r="B1095" s="19" t="s">
        <v>825</v>
      </c>
      <c r="C1095" s="20" t="s">
        <v>28</v>
      </c>
      <c r="D1095" s="21">
        <v>2.89</v>
      </c>
      <c r="E1095" s="22"/>
      <c r="F1095" s="23">
        <f t="shared" si="98"/>
        <v>0</v>
      </c>
    </row>
    <row r="1096" spans="1:6" ht="22.5" x14ac:dyDescent="0.25">
      <c r="A1096" s="18" t="s">
        <v>312</v>
      </c>
      <c r="B1096" s="19" t="s">
        <v>313</v>
      </c>
      <c r="C1096" s="20" t="s">
        <v>178</v>
      </c>
      <c r="D1096" s="21">
        <v>23.62</v>
      </c>
      <c r="E1096" s="22"/>
      <c r="F1096" s="23">
        <f t="shared" si="98"/>
        <v>0</v>
      </c>
    </row>
    <row r="1097" spans="1:6" ht="22.5" x14ac:dyDescent="0.25">
      <c r="A1097" s="18">
        <v>92916</v>
      </c>
      <c r="B1097" s="19" t="s">
        <v>835</v>
      </c>
      <c r="C1097" s="20" t="s">
        <v>179</v>
      </c>
      <c r="D1097" s="21">
        <v>25.7</v>
      </c>
      <c r="E1097" s="22"/>
      <c r="F1097" s="23">
        <f t="shared" si="98"/>
        <v>0</v>
      </c>
    </row>
    <row r="1098" spans="1:6" ht="26.25" customHeight="1" thickBot="1" x14ac:dyDescent="0.3">
      <c r="A1098" s="18">
        <v>96620</v>
      </c>
      <c r="B1098" s="19" t="s">
        <v>836</v>
      </c>
      <c r="C1098" s="20" t="s">
        <v>28</v>
      </c>
      <c r="D1098" s="21">
        <v>0.1615</v>
      </c>
      <c r="E1098" s="22"/>
      <c r="F1098" s="23">
        <f t="shared" si="98"/>
        <v>0</v>
      </c>
    </row>
    <row r="1099" spans="1:6" ht="15.75" thickBot="1" x14ac:dyDescent="0.3">
      <c r="A1099" s="25"/>
      <c r="B1099" s="26"/>
      <c r="C1099" s="26"/>
      <c r="D1099" s="27"/>
      <c r="E1099" s="28" t="s">
        <v>12</v>
      </c>
      <c r="F1099" s="29">
        <f>SUM(F1093:F1098)</f>
        <v>0</v>
      </c>
    </row>
    <row r="1100" spans="1:6" ht="15.75" thickBot="1" x14ac:dyDescent="0.3"/>
    <row r="1101" spans="1:6" ht="15.75" thickBot="1" x14ac:dyDescent="0.3">
      <c r="A1101" s="1"/>
      <c r="B1101" s="2" t="s">
        <v>1</v>
      </c>
      <c r="F1101" s="30">
        <v>2003688</v>
      </c>
    </row>
    <row r="1102" spans="1:6" ht="15.75" thickBot="1" x14ac:dyDescent="0.3">
      <c r="A1102" s="3"/>
      <c r="B1102" s="4" t="s">
        <v>2</v>
      </c>
      <c r="E1102" s="5" t="s">
        <v>3</v>
      </c>
      <c r="F1102" s="6"/>
    </row>
    <row r="1103" spans="1:6" ht="34.5" thickBot="1" x14ac:dyDescent="0.3">
      <c r="A1103" s="7" t="s">
        <v>265</v>
      </c>
      <c r="B1103" s="8" t="s">
        <v>882</v>
      </c>
      <c r="C1103" s="9"/>
      <c r="D1103" s="10"/>
      <c r="E1103" s="11"/>
      <c r="F1103" s="12" t="s">
        <v>831</v>
      </c>
    </row>
    <row r="1104" spans="1:6" x14ac:dyDescent="0.25">
      <c r="A1104" s="13" t="s">
        <v>4</v>
      </c>
      <c r="B1104" s="14" t="s">
        <v>5</v>
      </c>
      <c r="C1104" s="14" t="s">
        <v>6</v>
      </c>
      <c r="D1104" s="15" t="s">
        <v>7</v>
      </c>
      <c r="E1104" s="16" t="s">
        <v>8</v>
      </c>
      <c r="F1104" s="17" t="s">
        <v>9</v>
      </c>
    </row>
    <row r="1105" spans="1:6" x14ac:dyDescent="0.25">
      <c r="A1105" s="18" t="s">
        <v>60</v>
      </c>
      <c r="B1105" s="19" t="s">
        <v>61</v>
      </c>
      <c r="C1105" s="20" t="s">
        <v>22</v>
      </c>
      <c r="D1105" s="21">
        <v>0.13927680000000003</v>
      </c>
      <c r="E1105" s="22"/>
      <c r="F1105" s="23">
        <f t="shared" ref="F1105:F1110" si="99">TRUNC(D1105*E1105,2)</f>
        <v>0</v>
      </c>
    </row>
    <row r="1106" spans="1:6" x14ac:dyDescent="0.25">
      <c r="A1106" s="18" t="s">
        <v>60</v>
      </c>
      <c r="B1106" s="19" t="s">
        <v>61</v>
      </c>
      <c r="C1106" s="20" t="s">
        <v>23</v>
      </c>
      <c r="D1106" s="21">
        <v>0.16791840000000005</v>
      </c>
      <c r="E1106" s="22"/>
      <c r="F1106" s="23">
        <f t="shared" si="99"/>
        <v>0</v>
      </c>
    </row>
    <row r="1107" spans="1:6" x14ac:dyDescent="0.25">
      <c r="A1107" s="18">
        <v>94970</v>
      </c>
      <c r="B1107" s="19" t="s">
        <v>825</v>
      </c>
      <c r="C1107" s="20" t="s">
        <v>28</v>
      </c>
      <c r="D1107" s="21">
        <v>3.5</v>
      </c>
      <c r="E1107" s="22"/>
      <c r="F1107" s="23">
        <f t="shared" si="99"/>
        <v>0</v>
      </c>
    </row>
    <row r="1108" spans="1:6" ht="22.5" x14ac:dyDescent="0.25">
      <c r="A1108" s="18" t="s">
        <v>312</v>
      </c>
      <c r="B1108" s="19" t="s">
        <v>313</v>
      </c>
      <c r="C1108" s="20" t="s">
        <v>178</v>
      </c>
      <c r="D1108" s="21">
        <v>30.19</v>
      </c>
      <c r="E1108" s="22"/>
      <c r="F1108" s="23">
        <f t="shared" si="99"/>
        <v>0</v>
      </c>
    </row>
    <row r="1109" spans="1:6" ht="22.5" x14ac:dyDescent="0.25">
      <c r="A1109" s="18">
        <v>92916</v>
      </c>
      <c r="B1109" s="19" t="s">
        <v>835</v>
      </c>
      <c r="C1109" s="20" t="s">
        <v>179</v>
      </c>
      <c r="D1109" s="21">
        <v>31.6</v>
      </c>
      <c r="E1109" s="22"/>
      <c r="F1109" s="23">
        <f t="shared" si="99"/>
        <v>0</v>
      </c>
    </row>
    <row r="1110" spans="1:6" ht="26.25" customHeight="1" thickBot="1" x14ac:dyDescent="0.3">
      <c r="A1110" s="18">
        <v>96620</v>
      </c>
      <c r="B1110" s="19" t="s">
        <v>836</v>
      </c>
      <c r="C1110" s="20" t="s">
        <v>28</v>
      </c>
      <c r="D1110" s="21">
        <v>0.1615</v>
      </c>
      <c r="E1110" s="22"/>
      <c r="F1110" s="23">
        <f t="shared" si="99"/>
        <v>0</v>
      </c>
    </row>
    <row r="1111" spans="1:6" ht="15.75" thickBot="1" x14ac:dyDescent="0.3">
      <c r="A1111" s="25"/>
      <c r="B1111" s="26"/>
      <c r="C1111" s="26"/>
      <c r="D1111" s="27"/>
      <c r="E1111" s="28" t="s">
        <v>12</v>
      </c>
      <c r="F1111" s="29">
        <f>SUM(F1105:F1110)</f>
        <v>0</v>
      </c>
    </row>
    <row r="1112" spans="1:6" ht="15.75" thickBot="1" x14ac:dyDescent="0.3"/>
    <row r="1113" spans="1:6" ht="15.75" thickBot="1" x14ac:dyDescent="0.3">
      <c r="A1113" s="1"/>
      <c r="B1113" s="2" t="s">
        <v>1</v>
      </c>
      <c r="F1113" s="30">
        <v>2003690</v>
      </c>
    </row>
    <row r="1114" spans="1:6" ht="15.75" thickBot="1" x14ac:dyDescent="0.3">
      <c r="A1114" s="3"/>
      <c r="B1114" s="4" t="s">
        <v>2</v>
      </c>
      <c r="E1114" s="5" t="s">
        <v>3</v>
      </c>
      <c r="F1114" s="6"/>
    </row>
    <row r="1115" spans="1:6" ht="34.5" thickBot="1" x14ac:dyDescent="0.3">
      <c r="A1115" s="7" t="s">
        <v>266</v>
      </c>
      <c r="B1115" s="8" t="s">
        <v>267</v>
      </c>
      <c r="C1115" s="9"/>
      <c r="D1115" s="10"/>
      <c r="E1115" s="11"/>
      <c r="F1115" s="12" t="s">
        <v>831</v>
      </c>
    </row>
    <row r="1116" spans="1:6" x14ac:dyDescent="0.25">
      <c r="A1116" s="13" t="s">
        <v>4</v>
      </c>
      <c r="B1116" s="14" t="s">
        <v>5</v>
      </c>
      <c r="C1116" s="14" t="s">
        <v>6</v>
      </c>
      <c r="D1116" s="15" t="s">
        <v>7</v>
      </c>
      <c r="E1116" s="16" t="s">
        <v>8</v>
      </c>
      <c r="F1116" s="17" t="s">
        <v>9</v>
      </c>
    </row>
    <row r="1117" spans="1:6" x14ac:dyDescent="0.25">
      <c r="A1117" s="18" t="s">
        <v>60</v>
      </c>
      <c r="B1117" s="19" t="s">
        <v>61</v>
      </c>
      <c r="C1117" s="20" t="s">
        <v>22</v>
      </c>
      <c r="D1117" s="21">
        <v>5.6581200000000005E-2</v>
      </c>
      <c r="E1117" s="22"/>
      <c r="F1117" s="23">
        <f t="shared" ref="F1117:F1122" si="100">TRUNC(D1117*E1117,2)</f>
        <v>0</v>
      </c>
    </row>
    <row r="1118" spans="1:6" x14ac:dyDescent="0.25">
      <c r="A1118" s="18" t="s">
        <v>60</v>
      </c>
      <c r="B1118" s="19" t="s">
        <v>61</v>
      </c>
      <c r="C1118" s="20" t="s">
        <v>23</v>
      </c>
      <c r="D1118" s="21">
        <v>6.8216850000000009E-2</v>
      </c>
      <c r="E1118" s="22"/>
      <c r="F1118" s="23">
        <f t="shared" si="100"/>
        <v>0</v>
      </c>
    </row>
    <row r="1119" spans="1:6" x14ac:dyDescent="0.25">
      <c r="A1119" s="18">
        <v>94970</v>
      </c>
      <c r="B1119" s="19" t="s">
        <v>825</v>
      </c>
      <c r="C1119" s="20" t="s">
        <v>28</v>
      </c>
      <c r="D1119" s="21">
        <v>2.0299999999999998</v>
      </c>
      <c r="E1119" s="22"/>
      <c r="F1119" s="23">
        <f t="shared" si="100"/>
        <v>0</v>
      </c>
    </row>
    <row r="1120" spans="1:6" ht="22.5" x14ac:dyDescent="0.25">
      <c r="A1120" s="18" t="s">
        <v>312</v>
      </c>
      <c r="B1120" s="19" t="s">
        <v>313</v>
      </c>
      <c r="C1120" s="20" t="s">
        <v>178</v>
      </c>
      <c r="D1120" s="21">
        <v>17.850000000000001</v>
      </c>
      <c r="E1120" s="22"/>
      <c r="F1120" s="23">
        <f t="shared" si="100"/>
        <v>0</v>
      </c>
    </row>
    <row r="1121" spans="1:6" ht="22.5" x14ac:dyDescent="0.25">
      <c r="A1121" s="18">
        <v>92916</v>
      </c>
      <c r="B1121" s="19" t="s">
        <v>835</v>
      </c>
      <c r="C1121" s="20" t="s">
        <v>179</v>
      </c>
      <c r="D1121" s="21">
        <v>17</v>
      </c>
      <c r="E1121" s="22"/>
      <c r="F1121" s="23">
        <f t="shared" si="100"/>
        <v>0</v>
      </c>
    </row>
    <row r="1122" spans="1:6" ht="25.5" customHeight="1" thickBot="1" x14ac:dyDescent="0.3">
      <c r="A1122" s="18">
        <v>96620</v>
      </c>
      <c r="B1122" s="19" t="s">
        <v>836</v>
      </c>
      <c r="C1122" s="20" t="s">
        <v>28</v>
      </c>
      <c r="D1122" s="21">
        <v>0.1235</v>
      </c>
      <c r="E1122" s="22"/>
      <c r="F1122" s="23">
        <f t="shared" si="100"/>
        <v>0</v>
      </c>
    </row>
    <row r="1123" spans="1:6" ht="15.75" thickBot="1" x14ac:dyDescent="0.3">
      <c r="A1123" s="25"/>
      <c r="B1123" s="26"/>
      <c r="C1123" s="26"/>
      <c r="D1123" s="27"/>
      <c r="E1123" s="28" t="s">
        <v>12</v>
      </c>
      <c r="F1123" s="29">
        <f>SUM(F1117:F1122)</f>
        <v>0</v>
      </c>
    </row>
    <row r="1124" spans="1:6" ht="15.75" thickBot="1" x14ac:dyDescent="0.3"/>
    <row r="1125" spans="1:6" ht="15.75" thickBot="1" x14ac:dyDescent="0.3">
      <c r="A1125" s="1"/>
      <c r="B1125" s="2" t="s">
        <v>1</v>
      </c>
      <c r="F1125" s="30" t="s">
        <v>840</v>
      </c>
    </row>
    <row r="1126" spans="1:6" ht="15.75" thickBot="1" x14ac:dyDescent="0.3">
      <c r="A1126" s="3"/>
      <c r="B1126" s="4" t="s">
        <v>2</v>
      </c>
      <c r="E1126" s="5" t="s">
        <v>3</v>
      </c>
      <c r="F1126" s="6"/>
    </row>
    <row r="1127" spans="1:6" ht="34.5" thickBot="1" x14ac:dyDescent="0.3">
      <c r="A1127" s="7" t="s">
        <v>268</v>
      </c>
      <c r="B1127" s="8" t="s">
        <v>269</v>
      </c>
      <c r="C1127" s="9"/>
      <c r="D1127" s="10"/>
      <c r="E1127" s="11"/>
      <c r="F1127" s="12" t="s">
        <v>831</v>
      </c>
    </row>
    <row r="1128" spans="1:6" x14ac:dyDescent="0.25">
      <c r="A1128" s="13" t="s">
        <v>4</v>
      </c>
      <c r="B1128" s="14" t="s">
        <v>5</v>
      </c>
      <c r="C1128" s="14" t="s">
        <v>6</v>
      </c>
      <c r="D1128" s="15" t="s">
        <v>7</v>
      </c>
      <c r="E1128" s="16" t="s">
        <v>8</v>
      </c>
      <c r="F1128" s="17" t="s">
        <v>9</v>
      </c>
    </row>
    <row r="1129" spans="1:6" x14ac:dyDescent="0.25">
      <c r="A1129" s="18" t="s">
        <v>60</v>
      </c>
      <c r="B1129" s="19" t="s">
        <v>61</v>
      </c>
      <c r="C1129" s="20" t="s">
        <v>22</v>
      </c>
      <c r="D1129" s="21">
        <v>5.6581200000000005E-2</v>
      </c>
      <c r="E1129" s="22"/>
      <c r="F1129" s="23">
        <f t="shared" ref="F1129:F1134" si="101">TRUNC(D1129*E1129,2)</f>
        <v>0</v>
      </c>
    </row>
    <row r="1130" spans="1:6" x14ac:dyDescent="0.25">
      <c r="A1130" s="18" t="s">
        <v>60</v>
      </c>
      <c r="B1130" s="19" t="s">
        <v>61</v>
      </c>
      <c r="C1130" s="20" t="s">
        <v>23</v>
      </c>
      <c r="D1130" s="21">
        <v>6.8216850000000009E-2</v>
      </c>
      <c r="E1130" s="22"/>
      <c r="F1130" s="23">
        <f t="shared" si="101"/>
        <v>0</v>
      </c>
    </row>
    <row r="1131" spans="1:6" x14ac:dyDescent="0.25">
      <c r="A1131" s="18">
        <v>94970</v>
      </c>
      <c r="B1131" s="19" t="s">
        <v>825</v>
      </c>
      <c r="C1131" s="20" t="s">
        <v>28</v>
      </c>
      <c r="D1131" s="21">
        <v>2</v>
      </c>
      <c r="E1131" s="22"/>
      <c r="F1131" s="23">
        <f t="shared" si="101"/>
        <v>0</v>
      </c>
    </row>
    <row r="1132" spans="1:6" ht="22.5" x14ac:dyDescent="0.25">
      <c r="A1132" s="18" t="s">
        <v>312</v>
      </c>
      <c r="B1132" s="19" t="s">
        <v>313</v>
      </c>
      <c r="C1132" s="20" t="s">
        <v>178</v>
      </c>
      <c r="D1132" s="21">
        <v>17.850000000000001</v>
      </c>
      <c r="E1132" s="22"/>
      <c r="F1132" s="23">
        <f t="shared" si="101"/>
        <v>0</v>
      </c>
    </row>
    <row r="1133" spans="1:6" ht="22.5" x14ac:dyDescent="0.25">
      <c r="A1133" s="18">
        <v>92916</v>
      </c>
      <c r="B1133" s="19" t="s">
        <v>835</v>
      </c>
      <c r="C1133" s="20" t="s">
        <v>179</v>
      </c>
      <c r="D1133" s="21">
        <v>17</v>
      </c>
      <c r="E1133" s="22"/>
      <c r="F1133" s="23">
        <f t="shared" si="101"/>
        <v>0</v>
      </c>
    </row>
    <row r="1134" spans="1:6" ht="25.5" customHeight="1" thickBot="1" x14ac:dyDescent="0.3">
      <c r="A1134" s="18">
        <v>96620</v>
      </c>
      <c r="B1134" s="19" t="s">
        <v>836</v>
      </c>
      <c r="C1134" s="20" t="s">
        <v>28</v>
      </c>
      <c r="D1134" s="21">
        <v>0.1235</v>
      </c>
      <c r="E1134" s="22"/>
      <c r="F1134" s="23">
        <f t="shared" si="101"/>
        <v>0</v>
      </c>
    </row>
    <row r="1135" spans="1:6" ht="15.75" thickBot="1" x14ac:dyDescent="0.3">
      <c r="A1135" s="25"/>
      <c r="B1135" s="26"/>
      <c r="C1135" s="26"/>
      <c r="D1135" s="27"/>
      <c r="E1135" s="28" t="s">
        <v>12</v>
      </c>
      <c r="F1135" s="29">
        <f>SUM(F1129:F1134)</f>
        <v>0</v>
      </c>
    </row>
    <row r="1136" spans="1:6" ht="15.75" thickBot="1" x14ac:dyDescent="0.3"/>
    <row r="1137" spans="1:6" ht="15.75" thickBot="1" x14ac:dyDescent="0.3">
      <c r="A1137" s="1"/>
      <c r="B1137" s="2" t="s">
        <v>1</v>
      </c>
      <c r="F1137" s="30">
        <v>2003692</v>
      </c>
    </row>
    <row r="1138" spans="1:6" ht="15.75" thickBot="1" x14ac:dyDescent="0.3">
      <c r="A1138" s="3"/>
      <c r="B1138" s="4" t="s">
        <v>2</v>
      </c>
      <c r="E1138" s="5" t="s">
        <v>3</v>
      </c>
      <c r="F1138" s="6"/>
    </row>
    <row r="1139" spans="1:6" ht="34.5" thickBot="1" x14ac:dyDescent="0.3">
      <c r="A1139" s="7" t="s">
        <v>270</v>
      </c>
      <c r="B1139" s="8" t="s">
        <v>271</v>
      </c>
      <c r="C1139" s="9"/>
      <c r="D1139" s="10"/>
      <c r="E1139" s="11"/>
      <c r="F1139" s="12" t="s">
        <v>831</v>
      </c>
    </row>
    <row r="1140" spans="1:6" x14ac:dyDescent="0.25">
      <c r="A1140" s="13" t="s">
        <v>4</v>
      </c>
      <c r="B1140" s="14" t="s">
        <v>5</v>
      </c>
      <c r="C1140" s="14" t="s">
        <v>6</v>
      </c>
      <c r="D1140" s="15" t="s">
        <v>7</v>
      </c>
      <c r="E1140" s="16" t="s">
        <v>8</v>
      </c>
      <c r="F1140" s="17" t="s">
        <v>9</v>
      </c>
    </row>
    <row r="1141" spans="1:6" x14ac:dyDescent="0.25">
      <c r="A1141" s="18" t="s">
        <v>60</v>
      </c>
      <c r="B1141" s="19" t="s">
        <v>61</v>
      </c>
      <c r="C1141" s="20" t="s">
        <v>22</v>
      </c>
      <c r="D1141" s="21">
        <v>5.6581200000000005E-2</v>
      </c>
      <c r="E1141" s="22"/>
      <c r="F1141" s="23">
        <f t="shared" ref="F1141:F1146" si="102">TRUNC(D1141*E1141,2)</f>
        <v>0</v>
      </c>
    </row>
    <row r="1142" spans="1:6" x14ac:dyDescent="0.25">
      <c r="A1142" s="18" t="s">
        <v>60</v>
      </c>
      <c r="B1142" s="19" t="s">
        <v>61</v>
      </c>
      <c r="C1142" s="20" t="s">
        <v>23</v>
      </c>
      <c r="D1142" s="21">
        <v>6.8216850000000009E-2</v>
      </c>
      <c r="E1142" s="22"/>
      <c r="F1142" s="23">
        <f t="shared" si="102"/>
        <v>0</v>
      </c>
    </row>
    <row r="1143" spans="1:6" x14ac:dyDescent="0.25">
      <c r="A1143" s="18">
        <v>94970</v>
      </c>
      <c r="B1143" s="19" t="s">
        <v>825</v>
      </c>
      <c r="C1143" s="20" t="s">
        <v>28</v>
      </c>
      <c r="D1143" s="21">
        <v>1.97</v>
      </c>
      <c r="E1143" s="22"/>
      <c r="F1143" s="23">
        <f t="shared" si="102"/>
        <v>0</v>
      </c>
    </row>
    <row r="1144" spans="1:6" ht="22.5" x14ac:dyDescent="0.25">
      <c r="A1144" s="18" t="s">
        <v>312</v>
      </c>
      <c r="B1144" s="19" t="s">
        <v>313</v>
      </c>
      <c r="C1144" s="20" t="s">
        <v>178</v>
      </c>
      <c r="D1144" s="21">
        <v>17.850000000000001</v>
      </c>
      <c r="E1144" s="22"/>
      <c r="F1144" s="23">
        <f t="shared" si="102"/>
        <v>0</v>
      </c>
    </row>
    <row r="1145" spans="1:6" ht="22.5" x14ac:dyDescent="0.25">
      <c r="A1145" s="18">
        <v>92916</v>
      </c>
      <c r="B1145" s="19" t="s">
        <v>835</v>
      </c>
      <c r="C1145" s="20" t="s">
        <v>179</v>
      </c>
      <c r="D1145" s="21">
        <v>17</v>
      </c>
      <c r="E1145" s="22"/>
      <c r="F1145" s="23">
        <f t="shared" si="102"/>
        <v>0</v>
      </c>
    </row>
    <row r="1146" spans="1:6" ht="25.5" customHeight="1" thickBot="1" x14ac:dyDescent="0.3">
      <c r="A1146" s="18">
        <v>96620</v>
      </c>
      <c r="B1146" s="19" t="s">
        <v>836</v>
      </c>
      <c r="C1146" s="20" t="s">
        <v>28</v>
      </c>
      <c r="D1146" s="21">
        <v>0.1235</v>
      </c>
      <c r="E1146" s="22"/>
      <c r="F1146" s="23">
        <f t="shared" si="102"/>
        <v>0</v>
      </c>
    </row>
    <row r="1147" spans="1:6" ht="15.75" thickBot="1" x14ac:dyDescent="0.3">
      <c r="A1147" s="25"/>
      <c r="B1147" s="26"/>
      <c r="C1147" s="26"/>
      <c r="D1147" s="27"/>
      <c r="E1147" s="28" t="s">
        <v>12</v>
      </c>
      <c r="F1147" s="29">
        <f>SUM(F1141:F1146)</f>
        <v>0</v>
      </c>
    </row>
    <row r="1148" spans="1:6" ht="15.75" thickBot="1" x14ac:dyDescent="0.3"/>
    <row r="1149" spans="1:6" ht="15.75" thickBot="1" x14ac:dyDescent="0.3">
      <c r="A1149" s="1"/>
      <c r="B1149" s="2" t="s">
        <v>1</v>
      </c>
      <c r="F1149" s="30">
        <v>2003694</v>
      </c>
    </row>
    <row r="1150" spans="1:6" ht="15.75" thickBot="1" x14ac:dyDescent="0.3">
      <c r="A1150" s="3"/>
      <c r="B1150" s="4" t="s">
        <v>2</v>
      </c>
      <c r="E1150" s="5" t="s">
        <v>3</v>
      </c>
      <c r="F1150" s="6"/>
    </row>
    <row r="1151" spans="1:6" ht="34.5" thickBot="1" x14ac:dyDescent="0.3">
      <c r="A1151" s="7" t="s">
        <v>272</v>
      </c>
      <c r="B1151" s="8" t="s">
        <v>273</v>
      </c>
      <c r="C1151" s="9"/>
      <c r="D1151" s="10"/>
      <c r="E1151" s="11"/>
      <c r="F1151" s="12" t="s">
        <v>831</v>
      </c>
    </row>
    <row r="1152" spans="1:6" x14ac:dyDescent="0.25">
      <c r="A1152" s="13" t="s">
        <v>4</v>
      </c>
      <c r="B1152" s="14" t="s">
        <v>5</v>
      </c>
      <c r="C1152" s="14" t="s">
        <v>6</v>
      </c>
      <c r="D1152" s="15" t="s">
        <v>7</v>
      </c>
      <c r="E1152" s="16" t="s">
        <v>8</v>
      </c>
      <c r="F1152" s="17" t="s">
        <v>9</v>
      </c>
    </row>
    <row r="1153" spans="1:6" x14ac:dyDescent="0.25">
      <c r="A1153" s="18" t="s">
        <v>60</v>
      </c>
      <c r="B1153" s="19" t="s">
        <v>61</v>
      </c>
      <c r="C1153" s="20" t="s">
        <v>22</v>
      </c>
      <c r="D1153" s="21">
        <v>7.2540000000000007E-2</v>
      </c>
      <c r="E1153" s="22"/>
      <c r="F1153" s="23">
        <f t="shared" ref="F1153:F1158" si="103">TRUNC(D1153*E1153,2)</f>
        <v>0</v>
      </c>
    </row>
    <row r="1154" spans="1:6" x14ac:dyDescent="0.25">
      <c r="A1154" s="18" t="s">
        <v>60</v>
      </c>
      <c r="B1154" s="19" t="s">
        <v>61</v>
      </c>
      <c r="C1154" s="20" t="s">
        <v>23</v>
      </c>
      <c r="D1154" s="21">
        <v>8.7457500000000007E-2</v>
      </c>
      <c r="E1154" s="22"/>
      <c r="F1154" s="23">
        <f t="shared" si="103"/>
        <v>0</v>
      </c>
    </row>
    <row r="1155" spans="1:6" x14ac:dyDescent="0.25">
      <c r="A1155" s="18">
        <v>94970</v>
      </c>
      <c r="B1155" s="19" t="s">
        <v>825</v>
      </c>
      <c r="C1155" s="20" t="s">
        <v>28</v>
      </c>
      <c r="D1155" s="21">
        <v>2.42</v>
      </c>
      <c r="E1155" s="22"/>
      <c r="F1155" s="23">
        <f t="shared" si="103"/>
        <v>0</v>
      </c>
    </row>
    <row r="1156" spans="1:6" ht="22.5" x14ac:dyDescent="0.25">
      <c r="A1156" s="18" t="s">
        <v>312</v>
      </c>
      <c r="B1156" s="19" t="s">
        <v>313</v>
      </c>
      <c r="C1156" s="20" t="s">
        <v>178</v>
      </c>
      <c r="D1156" s="21">
        <v>19.48</v>
      </c>
      <c r="E1156" s="22"/>
      <c r="F1156" s="23">
        <f t="shared" si="103"/>
        <v>0</v>
      </c>
    </row>
    <row r="1157" spans="1:6" ht="22.5" x14ac:dyDescent="0.25">
      <c r="A1157" s="18">
        <v>92916</v>
      </c>
      <c r="B1157" s="19" t="s">
        <v>835</v>
      </c>
      <c r="C1157" s="20" t="s">
        <v>179</v>
      </c>
      <c r="D1157" s="21">
        <v>17.5</v>
      </c>
      <c r="E1157" s="22"/>
      <c r="F1157" s="23">
        <f t="shared" si="103"/>
        <v>0</v>
      </c>
    </row>
    <row r="1158" spans="1:6" ht="26.25" customHeight="1" thickBot="1" x14ac:dyDescent="0.3">
      <c r="A1158" s="18">
        <v>96620</v>
      </c>
      <c r="B1158" s="19" t="s">
        <v>836</v>
      </c>
      <c r="C1158" s="20" t="s">
        <v>28</v>
      </c>
      <c r="D1158" s="21">
        <v>0.13299999999999998</v>
      </c>
      <c r="E1158" s="22"/>
      <c r="F1158" s="23">
        <f t="shared" si="103"/>
        <v>0</v>
      </c>
    </row>
    <row r="1159" spans="1:6" ht="15.75" thickBot="1" x14ac:dyDescent="0.3">
      <c r="A1159" s="25"/>
      <c r="B1159" s="26"/>
      <c r="C1159" s="26"/>
      <c r="D1159" s="27"/>
      <c r="E1159" s="28" t="s">
        <v>12</v>
      </c>
      <c r="F1159" s="29">
        <f>SUM(F1153:F1158)</f>
        <v>0</v>
      </c>
    </row>
    <row r="1160" spans="1:6" ht="15.75" thickBot="1" x14ac:dyDescent="0.3"/>
    <row r="1161" spans="1:6" ht="15.75" thickBot="1" x14ac:dyDescent="0.3">
      <c r="A1161" s="1"/>
      <c r="B1161" s="2" t="s">
        <v>1</v>
      </c>
      <c r="F1161" s="30">
        <v>2003696</v>
      </c>
    </row>
    <row r="1162" spans="1:6" ht="15.75" thickBot="1" x14ac:dyDescent="0.3">
      <c r="A1162" s="3"/>
      <c r="B1162" s="4" t="s">
        <v>2</v>
      </c>
      <c r="E1162" s="5" t="s">
        <v>3</v>
      </c>
      <c r="F1162" s="6"/>
    </row>
    <row r="1163" spans="1:6" ht="34.5" thickBot="1" x14ac:dyDescent="0.3">
      <c r="A1163" s="7" t="s">
        <v>274</v>
      </c>
      <c r="B1163" s="8" t="s">
        <v>275</v>
      </c>
      <c r="C1163" s="9"/>
      <c r="D1163" s="10"/>
      <c r="E1163" s="11"/>
      <c r="F1163" s="12" t="s">
        <v>831</v>
      </c>
    </row>
    <row r="1164" spans="1:6" x14ac:dyDescent="0.25">
      <c r="A1164" s="13" t="s">
        <v>4</v>
      </c>
      <c r="B1164" s="14" t="s">
        <v>5</v>
      </c>
      <c r="C1164" s="14" t="s">
        <v>6</v>
      </c>
      <c r="D1164" s="15" t="s">
        <v>7</v>
      </c>
      <c r="E1164" s="16" t="s">
        <v>8</v>
      </c>
      <c r="F1164" s="17" t="s">
        <v>9</v>
      </c>
    </row>
    <row r="1165" spans="1:6" x14ac:dyDescent="0.25">
      <c r="A1165" s="18" t="s">
        <v>60</v>
      </c>
      <c r="B1165" s="19" t="s">
        <v>61</v>
      </c>
      <c r="C1165" s="20" t="s">
        <v>22</v>
      </c>
      <c r="D1165" s="21">
        <v>9.5752799999999999E-2</v>
      </c>
      <c r="E1165" s="22"/>
      <c r="F1165" s="23">
        <f t="shared" ref="F1165:F1170" si="104">TRUNC(D1165*E1165,2)</f>
        <v>0</v>
      </c>
    </row>
    <row r="1166" spans="1:6" x14ac:dyDescent="0.25">
      <c r="A1166" s="18" t="s">
        <v>60</v>
      </c>
      <c r="B1166" s="19" t="s">
        <v>61</v>
      </c>
      <c r="C1166" s="20" t="s">
        <v>23</v>
      </c>
      <c r="D1166" s="21">
        <v>0.1154439</v>
      </c>
      <c r="E1166" s="22"/>
      <c r="F1166" s="23">
        <f t="shared" si="104"/>
        <v>0</v>
      </c>
    </row>
    <row r="1167" spans="1:6" x14ac:dyDescent="0.25">
      <c r="A1167" s="18">
        <v>94970</v>
      </c>
      <c r="B1167" s="19" t="s">
        <v>825</v>
      </c>
      <c r="C1167" s="20" t="s">
        <v>28</v>
      </c>
      <c r="D1167" s="21">
        <v>2.84</v>
      </c>
      <c r="E1167" s="22"/>
      <c r="F1167" s="23">
        <f t="shared" si="104"/>
        <v>0</v>
      </c>
    </row>
    <row r="1168" spans="1:6" ht="22.5" x14ac:dyDescent="0.25">
      <c r="A1168" s="18" t="s">
        <v>312</v>
      </c>
      <c r="B1168" s="19" t="s">
        <v>313</v>
      </c>
      <c r="C1168" s="20" t="s">
        <v>178</v>
      </c>
      <c r="D1168" s="21">
        <v>20.57</v>
      </c>
      <c r="E1168" s="22"/>
      <c r="F1168" s="23">
        <f t="shared" si="104"/>
        <v>0</v>
      </c>
    </row>
    <row r="1169" spans="1:6" ht="22.5" x14ac:dyDescent="0.25">
      <c r="A1169" s="18">
        <v>92916</v>
      </c>
      <c r="B1169" s="19" t="s">
        <v>835</v>
      </c>
      <c r="C1169" s="20" t="s">
        <v>179</v>
      </c>
      <c r="D1169" s="21">
        <v>22.9</v>
      </c>
      <c r="E1169" s="22"/>
      <c r="F1169" s="23">
        <f t="shared" si="104"/>
        <v>0</v>
      </c>
    </row>
    <row r="1170" spans="1:6" ht="26.25" customHeight="1" thickBot="1" x14ac:dyDescent="0.3">
      <c r="A1170" s="18">
        <v>96620</v>
      </c>
      <c r="B1170" s="19" t="s">
        <v>836</v>
      </c>
      <c r="C1170" s="20" t="s">
        <v>28</v>
      </c>
      <c r="D1170" s="21">
        <v>0.14249999999999999</v>
      </c>
      <c r="E1170" s="22"/>
      <c r="F1170" s="23">
        <f t="shared" si="104"/>
        <v>0</v>
      </c>
    </row>
    <row r="1171" spans="1:6" ht="15.75" thickBot="1" x14ac:dyDescent="0.3">
      <c r="A1171" s="25"/>
      <c r="B1171" s="26"/>
      <c r="C1171" s="26"/>
      <c r="D1171" s="27"/>
      <c r="E1171" s="28" t="s">
        <v>12</v>
      </c>
      <c r="F1171" s="29">
        <f>SUM(F1165:F1170)</f>
        <v>0</v>
      </c>
    </row>
    <row r="1172" spans="1:6" ht="15.75" thickBot="1" x14ac:dyDescent="0.3"/>
    <row r="1173" spans="1:6" ht="15.75" thickBot="1" x14ac:dyDescent="0.3">
      <c r="A1173" s="1"/>
      <c r="B1173" s="2" t="s">
        <v>1</v>
      </c>
      <c r="F1173" s="30">
        <v>2003698</v>
      </c>
    </row>
    <row r="1174" spans="1:6" ht="15.75" thickBot="1" x14ac:dyDescent="0.3">
      <c r="A1174" s="3"/>
      <c r="B1174" s="4" t="s">
        <v>2</v>
      </c>
      <c r="E1174" s="5" t="s">
        <v>3</v>
      </c>
      <c r="F1174" s="6"/>
    </row>
    <row r="1175" spans="1:6" ht="34.5" thickBot="1" x14ac:dyDescent="0.3">
      <c r="A1175" s="7" t="s">
        <v>276</v>
      </c>
      <c r="B1175" s="8" t="s">
        <v>277</v>
      </c>
      <c r="C1175" s="9"/>
      <c r="D1175" s="10"/>
      <c r="E1175" s="11"/>
      <c r="F1175" s="12" t="s">
        <v>831</v>
      </c>
    </row>
    <row r="1176" spans="1:6" x14ac:dyDescent="0.25">
      <c r="A1176" s="13" t="s">
        <v>4</v>
      </c>
      <c r="B1176" s="14" t="s">
        <v>5</v>
      </c>
      <c r="C1176" s="14" t="s">
        <v>6</v>
      </c>
      <c r="D1176" s="15" t="s">
        <v>7</v>
      </c>
      <c r="E1176" s="16" t="s">
        <v>8</v>
      </c>
      <c r="F1176" s="17" t="s">
        <v>9</v>
      </c>
    </row>
    <row r="1177" spans="1:6" x14ac:dyDescent="0.25">
      <c r="A1177" s="18" t="s">
        <v>60</v>
      </c>
      <c r="B1177" s="19" t="s">
        <v>61</v>
      </c>
      <c r="C1177" s="20" t="s">
        <v>22</v>
      </c>
      <c r="D1177" s="21">
        <v>0.12573600000000001</v>
      </c>
      <c r="E1177" s="22"/>
      <c r="F1177" s="23">
        <f t="shared" ref="F1177:F1182" si="105">TRUNC(D1177*E1177,2)</f>
        <v>0</v>
      </c>
    </row>
    <row r="1178" spans="1:6" x14ac:dyDescent="0.25">
      <c r="A1178" s="18" t="s">
        <v>60</v>
      </c>
      <c r="B1178" s="19" t="s">
        <v>61</v>
      </c>
      <c r="C1178" s="20" t="s">
        <v>23</v>
      </c>
      <c r="D1178" s="21">
        <v>0.15159300000000001</v>
      </c>
      <c r="E1178" s="22"/>
      <c r="F1178" s="23">
        <f t="shared" si="105"/>
        <v>0</v>
      </c>
    </row>
    <row r="1179" spans="1:6" x14ac:dyDescent="0.25">
      <c r="A1179" s="18">
        <v>94970</v>
      </c>
      <c r="B1179" s="19" t="s">
        <v>825</v>
      </c>
      <c r="C1179" s="20" t="s">
        <v>28</v>
      </c>
      <c r="D1179" s="21">
        <v>3.27</v>
      </c>
      <c r="E1179" s="22"/>
      <c r="F1179" s="23">
        <f t="shared" si="105"/>
        <v>0</v>
      </c>
    </row>
    <row r="1180" spans="1:6" ht="22.5" x14ac:dyDescent="0.25">
      <c r="A1180" s="18" t="s">
        <v>312</v>
      </c>
      <c r="B1180" s="19" t="s">
        <v>313</v>
      </c>
      <c r="C1180" s="20" t="s">
        <v>178</v>
      </c>
      <c r="D1180" s="21">
        <v>26.77</v>
      </c>
      <c r="E1180" s="22"/>
      <c r="F1180" s="23">
        <f t="shared" si="105"/>
        <v>0</v>
      </c>
    </row>
    <row r="1181" spans="1:6" ht="22.5" x14ac:dyDescent="0.25">
      <c r="A1181" s="18">
        <v>92916</v>
      </c>
      <c r="B1181" s="19" t="s">
        <v>835</v>
      </c>
      <c r="C1181" s="20" t="s">
        <v>179</v>
      </c>
      <c r="D1181" s="21">
        <v>25.7</v>
      </c>
      <c r="E1181" s="22"/>
      <c r="F1181" s="23">
        <f t="shared" si="105"/>
        <v>0</v>
      </c>
    </row>
    <row r="1182" spans="1:6" ht="25.5" customHeight="1" thickBot="1" x14ac:dyDescent="0.3">
      <c r="A1182" s="18">
        <v>96620</v>
      </c>
      <c r="B1182" s="19" t="s">
        <v>836</v>
      </c>
      <c r="C1182" s="20" t="s">
        <v>28</v>
      </c>
      <c r="D1182" s="21">
        <v>0.1615</v>
      </c>
      <c r="E1182" s="22"/>
      <c r="F1182" s="23">
        <f t="shared" si="105"/>
        <v>0</v>
      </c>
    </row>
    <row r="1183" spans="1:6" ht="15.75" thickBot="1" x14ac:dyDescent="0.3">
      <c r="A1183" s="25"/>
      <c r="B1183" s="26"/>
      <c r="C1183" s="26"/>
      <c r="D1183" s="27"/>
      <c r="E1183" s="28" t="s">
        <v>12</v>
      </c>
      <c r="F1183" s="29">
        <f>SUM(F1177:F1182)</f>
        <v>0</v>
      </c>
    </row>
    <row r="1184" spans="1:6" ht="15.75" thickBot="1" x14ac:dyDescent="0.3"/>
    <row r="1185" spans="1:6" ht="15.75" thickBot="1" x14ac:dyDescent="0.3">
      <c r="A1185" s="1"/>
      <c r="B1185" s="2" t="s">
        <v>1</v>
      </c>
      <c r="F1185" s="30">
        <v>2003700</v>
      </c>
    </row>
    <row r="1186" spans="1:6" ht="15.75" thickBot="1" x14ac:dyDescent="0.3">
      <c r="A1186" s="3"/>
      <c r="B1186" s="4" t="s">
        <v>2</v>
      </c>
      <c r="E1186" s="5" t="s">
        <v>3</v>
      </c>
      <c r="F1186" s="6"/>
    </row>
    <row r="1187" spans="1:6" ht="34.5" thickBot="1" x14ac:dyDescent="0.3">
      <c r="A1187" s="7" t="s">
        <v>278</v>
      </c>
      <c r="B1187" s="8" t="s">
        <v>279</v>
      </c>
      <c r="C1187" s="9"/>
      <c r="D1187" s="10"/>
      <c r="E1187" s="11"/>
      <c r="F1187" s="12" t="s">
        <v>831</v>
      </c>
    </row>
    <row r="1188" spans="1:6" x14ac:dyDescent="0.25">
      <c r="A1188" s="13" t="s">
        <v>4</v>
      </c>
      <c r="B1188" s="14" t="s">
        <v>5</v>
      </c>
      <c r="C1188" s="14" t="s">
        <v>6</v>
      </c>
      <c r="D1188" s="15" t="s">
        <v>7</v>
      </c>
      <c r="E1188" s="16" t="s">
        <v>8</v>
      </c>
      <c r="F1188" s="17" t="s">
        <v>9</v>
      </c>
    </row>
    <row r="1189" spans="1:6" x14ac:dyDescent="0.25">
      <c r="A1189" s="18" t="s">
        <v>60</v>
      </c>
      <c r="B1189" s="19" t="s">
        <v>61</v>
      </c>
      <c r="C1189" s="20" t="s">
        <v>22</v>
      </c>
      <c r="D1189" s="21">
        <v>0.17796480000000001</v>
      </c>
      <c r="E1189" s="22"/>
      <c r="F1189" s="23">
        <f t="shared" ref="F1189:F1194" si="106">TRUNC(D1189*E1189,2)</f>
        <v>0</v>
      </c>
    </row>
    <row r="1190" spans="1:6" x14ac:dyDescent="0.25">
      <c r="A1190" s="18" t="s">
        <v>60</v>
      </c>
      <c r="B1190" s="19" t="s">
        <v>61</v>
      </c>
      <c r="C1190" s="20" t="s">
        <v>23</v>
      </c>
      <c r="D1190" s="21">
        <v>0.21456240000000001</v>
      </c>
      <c r="E1190" s="22"/>
      <c r="F1190" s="23">
        <f t="shared" si="106"/>
        <v>0</v>
      </c>
    </row>
    <row r="1191" spans="1:6" x14ac:dyDescent="0.25">
      <c r="A1191" s="18">
        <v>94970</v>
      </c>
      <c r="B1191" s="19" t="s">
        <v>825</v>
      </c>
      <c r="C1191" s="20" t="s">
        <v>28</v>
      </c>
      <c r="D1191" s="21">
        <v>3.92</v>
      </c>
      <c r="E1191" s="22"/>
      <c r="F1191" s="23">
        <f t="shared" si="106"/>
        <v>0</v>
      </c>
    </row>
    <row r="1192" spans="1:6" ht="22.5" x14ac:dyDescent="0.25">
      <c r="A1192" s="18" t="s">
        <v>312</v>
      </c>
      <c r="B1192" s="19" t="s">
        <v>313</v>
      </c>
      <c r="C1192" s="20" t="s">
        <v>178</v>
      </c>
      <c r="D1192" s="21">
        <v>33.64</v>
      </c>
      <c r="E1192" s="22"/>
      <c r="F1192" s="23">
        <f t="shared" si="106"/>
        <v>0</v>
      </c>
    </row>
    <row r="1193" spans="1:6" ht="22.5" x14ac:dyDescent="0.25">
      <c r="A1193" s="18">
        <v>92916</v>
      </c>
      <c r="B1193" s="19" t="s">
        <v>835</v>
      </c>
      <c r="C1193" s="20" t="s">
        <v>179</v>
      </c>
      <c r="D1193" s="21">
        <v>31.6</v>
      </c>
      <c r="E1193" s="22"/>
      <c r="F1193" s="23">
        <f t="shared" si="106"/>
        <v>0</v>
      </c>
    </row>
    <row r="1194" spans="1:6" ht="26.25" customHeight="1" thickBot="1" x14ac:dyDescent="0.3">
      <c r="A1194" s="18">
        <v>96620</v>
      </c>
      <c r="B1194" s="19" t="s">
        <v>836</v>
      </c>
      <c r="C1194" s="20" t="s">
        <v>28</v>
      </c>
      <c r="D1194" s="21">
        <v>0.1615</v>
      </c>
      <c r="E1194" s="22"/>
      <c r="F1194" s="23">
        <f t="shared" si="106"/>
        <v>0</v>
      </c>
    </row>
    <row r="1195" spans="1:6" ht="15.75" thickBot="1" x14ac:dyDescent="0.3">
      <c r="A1195" s="25"/>
      <c r="B1195" s="26"/>
      <c r="C1195" s="26"/>
      <c r="D1195" s="27"/>
      <c r="E1195" s="28" t="s">
        <v>12</v>
      </c>
      <c r="F1195" s="29">
        <f>SUM(F1189:F1194)</f>
        <v>0</v>
      </c>
    </row>
    <row r="1196" spans="1:6" ht="15.75" thickBot="1" x14ac:dyDescent="0.3"/>
    <row r="1197" spans="1:6" ht="15.75" thickBot="1" x14ac:dyDescent="0.3">
      <c r="A1197" s="1"/>
      <c r="B1197" s="2" t="s">
        <v>1</v>
      </c>
      <c r="F1197" s="30">
        <v>2003702</v>
      </c>
    </row>
    <row r="1198" spans="1:6" ht="15.75" thickBot="1" x14ac:dyDescent="0.3">
      <c r="A1198" s="3"/>
      <c r="B1198" s="4" t="s">
        <v>2</v>
      </c>
      <c r="E1198" s="5" t="s">
        <v>3</v>
      </c>
      <c r="F1198" s="6"/>
    </row>
    <row r="1199" spans="1:6" ht="34.5" thickBot="1" x14ac:dyDescent="0.3">
      <c r="A1199" s="7" t="s">
        <v>280</v>
      </c>
      <c r="B1199" s="8" t="s">
        <v>281</v>
      </c>
      <c r="C1199" s="9"/>
      <c r="D1199" s="10"/>
      <c r="E1199" s="11"/>
      <c r="F1199" s="12" t="s">
        <v>831</v>
      </c>
    </row>
    <row r="1200" spans="1:6" x14ac:dyDescent="0.25">
      <c r="A1200" s="13" t="s">
        <v>4</v>
      </c>
      <c r="B1200" s="14" t="s">
        <v>5</v>
      </c>
      <c r="C1200" s="14" t="s">
        <v>6</v>
      </c>
      <c r="D1200" s="15" t="s">
        <v>7</v>
      </c>
      <c r="E1200" s="16" t="s">
        <v>8</v>
      </c>
      <c r="F1200" s="17" t="s">
        <v>9</v>
      </c>
    </row>
    <row r="1201" spans="1:6" x14ac:dyDescent="0.25">
      <c r="A1201" s="18" t="s">
        <v>60</v>
      </c>
      <c r="B1201" s="19" t="s">
        <v>61</v>
      </c>
      <c r="C1201" s="20" t="s">
        <v>22</v>
      </c>
      <c r="D1201" s="21">
        <v>7.8343200000000002E-2</v>
      </c>
      <c r="E1201" s="22"/>
      <c r="F1201" s="23">
        <f t="shared" ref="F1201:F1206" si="107">TRUNC(D1201*E1201,2)</f>
        <v>0</v>
      </c>
    </row>
    <row r="1202" spans="1:6" x14ac:dyDescent="0.25">
      <c r="A1202" s="18" t="s">
        <v>60</v>
      </c>
      <c r="B1202" s="19" t="s">
        <v>61</v>
      </c>
      <c r="C1202" s="20" t="s">
        <v>23</v>
      </c>
      <c r="D1202" s="21">
        <v>9.4454099999999999E-2</v>
      </c>
      <c r="E1202" s="22"/>
      <c r="F1202" s="23">
        <f t="shared" si="107"/>
        <v>0</v>
      </c>
    </row>
    <row r="1203" spans="1:6" x14ac:dyDescent="0.25">
      <c r="A1203" s="18">
        <v>94970</v>
      </c>
      <c r="B1203" s="19" t="s">
        <v>825</v>
      </c>
      <c r="C1203" s="20" t="s">
        <v>28</v>
      </c>
      <c r="D1203" s="21">
        <v>2.36</v>
      </c>
      <c r="E1203" s="22"/>
      <c r="F1203" s="23">
        <f t="shared" si="107"/>
        <v>0</v>
      </c>
    </row>
    <row r="1204" spans="1:6" ht="22.5" x14ac:dyDescent="0.25">
      <c r="A1204" s="18" t="s">
        <v>312</v>
      </c>
      <c r="B1204" s="19" t="s">
        <v>313</v>
      </c>
      <c r="C1204" s="20" t="s">
        <v>178</v>
      </c>
      <c r="D1204" s="21">
        <v>20.65</v>
      </c>
      <c r="E1204" s="22"/>
      <c r="F1204" s="23">
        <f t="shared" si="107"/>
        <v>0</v>
      </c>
    </row>
    <row r="1205" spans="1:6" ht="22.5" x14ac:dyDescent="0.25">
      <c r="A1205" s="18">
        <v>92916</v>
      </c>
      <c r="B1205" s="19" t="s">
        <v>835</v>
      </c>
      <c r="C1205" s="20" t="s">
        <v>179</v>
      </c>
      <c r="D1205" s="21">
        <v>17</v>
      </c>
      <c r="E1205" s="22"/>
      <c r="F1205" s="23">
        <f t="shared" si="107"/>
        <v>0</v>
      </c>
    </row>
    <row r="1206" spans="1:6" ht="25.5" customHeight="1" thickBot="1" x14ac:dyDescent="0.3">
      <c r="A1206" s="18">
        <v>96620</v>
      </c>
      <c r="B1206" s="19" t="s">
        <v>836</v>
      </c>
      <c r="C1206" s="20" t="s">
        <v>28</v>
      </c>
      <c r="D1206" s="21">
        <v>0.1235</v>
      </c>
      <c r="E1206" s="22"/>
      <c r="F1206" s="23">
        <f t="shared" si="107"/>
        <v>0</v>
      </c>
    </row>
    <row r="1207" spans="1:6" ht="15.75" thickBot="1" x14ac:dyDescent="0.3">
      <c r="A1207" s="25"/>
      <c r="B1207" s="26"/>
      <c r="C1207" s="26"/>
      <c r="D1207" s="27"/>
      <c r="E1207" s="28" t="s">
        <v>12</v>
      </c>
      <c r="F1207" s="29">
        <f>SUM(F1201:F1206)</f>
        <v>0</v>
      </c>
    </row>
    <row r="1208" spans="1:6" ht="15.75" thickBot="1" x14ac:dyDescent="0.3"/>
    <row r="1209" spans="1:6" ht="15.75" thickBot="1" x14ac:dyDescent="0.3">
      <c r="A1209" s="1"/>
      <c r="B1209" s="2" t="s">
        <v>1</v>
      </c>
      <c r="F1209" s="30" t="s">
        <v>841</v>
      </c>
    </row>
    <row r="1210" spans="1:6" ht="15.75" thickBot="1" x14ac:dyDescent="0.3">
      <c r="A1210" s="3"/>
      <c r="B1210" s="4" t="s">
        <v>2</v>
      </c>
      <c r="E1210" s="5" t="s">
        <v>3</v>
      </c>
      <c r="F1210" s="6"/>
    </row>
    <row r="1211" spans="1:6" ht="34.5" thickBot="1" x14ac:dyDescent="0.3">
      <c r="A1211" s="7" t="s">
        <v>282</v>
      </c>
      <c r="B1211" s="8" t="s">
        <v>283</v>
      </c>
      <c r="C1211" s="9"/>
      <c r="D1211" s="10"/>
      <c r="E1211" s="11"/>
      <c r="F1211" s="12" t="s">
        <v>831</v>
      </c>
    </row>
    <row r="1212" spans="1:6" x14ac:dyDescent="0.25">
      <c r="A1212" s="13" t="s">
        <v>4</v>
      </c>
      <c r="B1212" s="14" t="s">
        <v>5</v>
      </c>
      <c r="C1212" s="14" t="s">
        <v>6</v>
      </c>
      <c r="D1212" s="15" t="s">
        <v>7</v>
      </c>
      <c r="E1212" s="16" t="s">
        <v>8</v>
      </c>
      <c r="F1212" s="17" t="s">
        <v>9</v>
      </c>
    </row>
    <row r="1213" spans="1:6" x14ac:dyDescent="0.25">
      <c r="A1213" s="18" t="s">
        <v>60</v>
      </c>
      <c r="B1213" s="19" t="s">
        <v>61</v>
      </c>
      <c r="C1213" s="20" t="s">
        <v>22</v>
      </c>
      <c r="D1213" s="21">
        <v>7.8343200000000002E-2</v>
      </c>
      <c r="E1213" s="22"/>
      <c r="F1213" s="23">
        <f t="shared" ref="F1213:F1218" si="108">TRUNC(D1213*E1213,2)</f>
        <v>0</v>
      </c>
    </row>
    <row r="1214" spans="1:6" x14ac:dyDescent="0.25">
      <c r="A1214" s="18" t="s">
        <v>60</v>
      </c>
      <c r="B1214" s="19" t="s">
        <v>61</v>
      </c>
      <c r="C1214" s="20" t="s">
        <v>23</v>
      </c>
      <c r="D1214" s="21">
        <v>9.4454099999999999E-2</v>
      </c>
      <c r="E1214" s="22"/>
      <c r="F1214" s="23">
        <f t="shared" si="108"/>
        <v>0</v>
      </c>
    </row>
    <row r="1215" spans="1:6" x14ac:dyDescent="0.25">
      <c r="A1215" s="18">
        <v>94970</v>
      </c>
      <c r="B1215" s="19" t="s">
        <v>825</v>
      </c>
      <c r="C1215" s="20" t="s">
        <v>28</v>
      </c>
      <c r="D1215" s="21">
        <v>2.33</v>
      </c>
      <c r="E1215" s="22"/>
      <c r="F1215" s="23">
        <f t="shared" si="108"/>
        <v>0</v>
      </c>
    </row>
    <row r="1216" spans="1:6" ht="22.5" x14ac:dyDescent="0.25">
      <c r="A1216" s="18" t="s">
        <v>312</v>
      </c>
      <c r="B1216" s="19" t="s">
        <v>313</v>
      </c>
      <c r="C1216" s="20" t="s">
        <v>178</v>
      </c>
      <c r="D1216" s="21">
        <v>20.65</v>
      </c>
      <c r="E1216" s="22"/>
      <c r="F1216" s="23">
        <f t="shared" si="108"/>
        <v>0</v>
      </c>
    </row>
    <row r="1217" spans="1:6" ht="22.5" x14ac:dyDescent="0.25">
      <c r="A1217" s="18">
        <v>92916</v>
      </c>
      <c r="B1217" s="19" t="s">
        <v>835</v>
      </c>
      <c r="C1217" s="20" t="s">
        <v>179</v>
      </c>
      <c r="D1217" s="21">
        <v>17</v>
      </c>
      <c r="E1217" s="22"/>
      <c r="F1217" s="23">
        <f t="shared" si="108"/>
        <v>0</v>
      </c>
    </row>
    <row r="1218" spans="1:6" ht="25.5" customHeight="1" thickBot="1" x14ac:dyDescent="0.3">
      <c r="A1218" s="18">
        <v>96620</v>
      </c>
      <c r="B1218" s="19" t="s">
        <v>836</v>
      </c>
      <c r="C1218" s="20" t="s">
        <v>28</v>
      </c>
      <c r="D1218" s="21">
        <v>0.1235</v>
      </c>
      <c r="E1218" s="22"/>
      <c r="F1218" s="23">
        <f t="shared" si="108"/>
        <v>0</v>
      </c>
    </row>
    <row r="1219" spans="1:6" ht="15.75" thickBot="1" x14ac:dyDescent="0.3">
      <c r="A1219" s="25"/>
      <c r="B1219" s="26"/>
      <c r="C1219" s="26"/>
      <c r="D1219" s="27"/>
      <c r="E1219" s="28" t="s">
        <v>12</v>
      </c>
      <c r="F1219" s="29">
        <f>SUM(F1213:F1218)</f>
        <v>0</v>
      </c>
    </row>
    <row r="1220" spans="1:6" ht="15.75" thickBot="1" x14ac:dyDescent="0.3"/>
    <row r="1221" spans="1:6" ht="15.75" thickBot="1" x14ac:dyDescent="0.3">
      <c r="A1221" s="1"/>
      <c r="B1221" s="2" t="s">
        <v>1</v>
      </c>
      <c r="F1221" s="30">
        <v>2003704</v>
      </c>
    </row>
    <row r="1222" spans="1:6" ht="15.75" thickBot="1" x14ac:dyDescent="0.3">
      <c r="A1222" s="3"/>
      <c r="B1222" s="4" t="s">
        <v>2</v>
      </c>
      <c r="E1222" s="5" t="s">
        <v>3</v>
      </c>
      <c r="F1222" s="6"/>
    </row>
    <row r="1223" spans="1:6" ht="34.5" thickBot="1" x14ac:dyDescent="0.3">
      <c r="A1223" s="7" t="s">
        <v>284</v>
      </c>
      <c r="B1223" s="8" t="s">
        <v>285</v>
      </c>
      <c r="C1223" s="9"/>
      <c r="D1223" s="10"/>
      <c r="E1223" s="11"/>
      <c r="F1223" s="12" t="s">
        <v>831</v>
      </c>
    </row>
    <row r="1224" spans="1:6" x14ac:dyDescent="0.25">
      <c r="A1224" s="13" t="s">
        <v>4</v>
      </c>
      <c r="B1224" s="14" t="s">
        <v>5</v>
      </c>
      <c r="C1224" s="14" t="s">
        <v>6</v>
      </c>
      <c r="D1224" s="15" t="s">
        <v>7</v>
      </c>
      <c r="E1224" s="16" t="s">
        <v>8</v>
      </c>
      <c r="F1224" s="17" t="s">
        <v>9</v>
      </c>
    </row>
    <row r="1225" spans="1:6" x14ac:dyDescent="0.25">
      <c r="A1225" s="18" t="s">
        <v>60</v>
      </c>
      <c r="B1225" s="19" t="s">
        <v>61</v>
      </c>
      <c r="C1225" s="20" t="s">
        <v>22</v>
      </c>
      <c r="D1225" s="21">
        <v>7.8343200000000002E-2</v>
      </c>
      <c r="E1225" s="22"/>
      <c r="F1225" s="23">
        <f t="shared" ref="F1225:F1230" si="109">TRUNC(D1225*E1225,2)</f>
        <v>0</v>
      </c>
    </row>
    <row r="1226" spans="1:6" x14ac:dyDescent="0.25">
      <c r="A1226" s="18" t="s">
        <v>60</v>
      </c>
      <c r="B1226" s="19" t="s">
        <v>61</v>
      </c>
      <c r="C1226" s="20" t="s">
        <v>23</v>
      </c>
      <c r="D1226" s="21">
        <v>9.4454099999999999E-2</v>
      </c>
      <c r="E1226" s="22"/>
      <c r="F1226" s="23">
        <f t="shared" si="109"/>
        <v>0</v>
      </c>
    </row>
    <row r="1227" spans="1:6" x14ac:dyDescent="0.25">
      <c r="A1227" s="18">
        <v>94970</v>
      </c>
      <c r="B1227" s="19" t="s">
        <v>825</v>
      </c>
      <c r="C1227" s="20" t="s">
        <v>28</v>
      </c>
      <c r="D1227" s="21">
        <v>2.2999999999999998</v>
      </c>
      <c r="E1227" s="22"/>
      <c r="F1227" s="23">
        <f t="shared" si="109"/>
        <v>0</v>
      </c>
    </row>
    <row r="1228" spans="1:6" ht="22.5" x14ac:dyDescent="0.25">
      <c r="A1228" s="18" t="s">
        <v>312</v>
      </c>
      <c r="B1228" s="19" t="s">
        <v>313</v>
      </c>
      <c r="C1228" s="20" t="s">
        <v>178</v>
      </c>
      <c r="D1228" s="21">
        <v>20.65</v>
      </c>
      <c r="E1228" s="22"/>
      <c r="F1228" s="23">
        <f t="shared" si="109"/>
        <v>0</v>
      </c>
    </row>
    <row r="1229" spans="1:6" ht="22.5" x14ac:dyDescent="0.25">
      <c r="A1229" s="18">
        <v>92916</v>
      </c>
      <c r="B1229" s="19" t="s">
        <v>835</v>
      </c>
      <c r="C1229" s="20" t="s">
        <v>179</v>
      </c>
      <c r="D1229" s="21">
        <v>17</v>
      </c>
      <c r="E1229" s="22"/>
      <c r="F1229" s="23">
        <f t="shared" si="109"/>
        <v>0</v>
      </c>
    </row>
    <row r="1230" spans="1:6" ht="26.25" customHeight="1" thickBot="1" x14ac:dyDescent="0.3">
      <c r="A1230" s="18">
        <v>96620</v>
      </c>
      <c r="B1230" s="19" t="s">
        <v>836</v>
      </c>
      <c r="C1230" s="20" t="s">
        <v>28</v>
      </c>
      <c r="D1230" s="21">
        <v>0.1235</v>
      </c>
      <c r="E1230" s="22"/>
      <c r="F1230" s="23">
        <f t="shared" si="109"/>
        <v>0</v>
      </c>
    </row>
    <row r="1231" spans="1:6" ht="15.75" thickBot="1" x14ac:dyDescent="0.3">
      <c r="A1231" s="25"/>
      <c r="B1231" s="26"/>
      <c r="C1231" s="26"/>
      <c r="D1231" s="27"/>
      <c r="E1231" s="28" t="s">
        <v>12</v>
      </c>
      <c r="F1231" s="29">
        <f>SUM(F1225:F1230)</f>
        <v>0</v>
      </c>
    </row>
    <row r="1232" spans="1:6" ht="15.75" thickBot="1" x14ac:dyDescent="0.3"/>
    <row r="1233" spans="1:6" ht="15.75" thickBot="1" x14ac:dyDescent="0.3">
      <c r="A1233" s="1"/>
      <c r="B1233" s="2" t="s">
        <v>1</v>
      </c>
      <c r="F1233" s="30">
        <v>2003706</v>
      </c>
    </row>
    <row r="1234" spans="1:6" ht="15.75" thickBot="1" x14ac:dyDescent="0.3">
      <c r="A1234" s="3"/>
      <c r="B1234" s="4" t="s">
        <v>2</v>
      </c>
      <c r="E1234" s="5" t="s">
        <v>3</v>
      </c>
      <c r="F1234" s="6"/>
    </row>
    <row r="1235" spans="1:6" ht="34.5" thickBot="1" x14ac:dyDescent="0.3">
      <c r="A1235" s="7" t="s">
        <v>286</v>
      </c>
      <c r="B1235" s="8" t="s">
        <v>287</v>
      </c>
      <c r="C1235" s="9"/>
      <c r="D1235" s="10"/>
      <c r="E1235" s="11"/>
      <c r="F1235" s="12" t="s">
        <v>831</v>
      </c>
    </row>
    <row r="1236" spans="1:6" x14ac:dyDescent="0.25">
      <c r="A1236" s="13" t="s">
        <v>4</v>
      </c>
      <c r="B1236" s="14" t="s">
        <v>5</v>
      </c>
      <c r="C1236" s="14" t="s">
        <v>6</v>
      </c>
      <c r="D1236" s="15" t="s">
        <v>7</v>
      </c>
      <c r="E1236" s="16" t="s">
        <v>8</v>
      </c>
      <c r="F1236" s="17" t="s">
        <v>9</v>
      </c>
    </row>
    <row r="1237" spans="1:6" x14ac:dyDescent="0.25">
      <c r="A1237" s="18" t="s">
        <v>60</v>
      </c>
      <c r="B1237" s="19" t="s">
        <v>61</v>
      </c>
      <c r="C1237" s="20" t="s">
        <v>22</v>
      </c>
      <c r="D1237" s="21">
        <v>9.672E-2</v>
      </c>
      <c r="E1237" s="22"/>
      <c r="F1237" s="23">
        <f t="shared" ref="F1237:F1242" si="110">TRUNC(D1237*E1237,2)</f>
        <v>0</v>
      </c>
    </row>
    <row r="1238" spans="1:6" x14ac:dyDescent="0.25">
      <c r="A1238" s="18" t="s">
        <v>60</v>
      </c>
      <c r="B1238" s="19" t="s">
        <v>61</v>
      </c>
      <c r="C1238" s="20" t="s">
        <v>23</v>
      </c>
      <c r="D1238" s="21">
        <v>0.11661000000000001</v>
      </c>
      <c r="E1238" s="22"/>
      <c r="F1238" s="23">
        <f t="shared" si="110"/>
        <v>0</v>
      </c>
    </row>
    <row r="1239" spans="1:6" x14ac:dyDescent="0.25">
      <c r="A1239" s="18">
        <v>94970</v>
      </c>
      <c r="B1239" s="19" t="s">
        <v>825</v>
      </c>
      <c r="C1239" s="20" t="s">
        <v>28</v>
      </c>
      <c r="D1239" s="21">
        <v>2.8</v>
      </c>
      <c r="E1239" s="22"/>
      <c r="F1239" s="23">
        <f t="shared" si="110"/>
        <v>0</v>
      </c>
    </row>
    <row r="1240" spans="1:6" ht="22.5" x14ac:dyDescent="0.25">
      <c r="A1240" s="18" t="s">
        <v>312</v>
      </c>
      <c r="B1240" s="19" t="s">
        <v>313</v>
      </c>
      <c r="C1240" s="20" t="s">
        <v>178</v>
      </c>
      <c r="D1240" s="21">
        <v>22.33</v>
      </c>
      <c r="E1240" s="22"/>
      <c r="F1240" s="23">
        <f t="shared" si="110"/>
        <v>0</v>
      </c>
    </row>
    <row r="1241" spans="1:6" ht="22.5" x14ac:dyDescent="0.25">
      <c r="A1241" s="18">
        <v>92916</v>
      </c>
      <c r="B1241" s="19" t="s">
        <v>835</v>
      </c>
      <c r="C1241" s="20" t="s">
        <v>179</v>
      </c>
      <c r="D1241" s="21">
        <v>17.5</v>
      </c>
      <c r="E1241" s="22"/>
      <c r="F1241" s="23">
        <f t="shared" si="110"/>
        <v>0</v>
      </c>
    </row>
    <row r="1242" spans="1:6" ht="26.25" customHeight="1" thickBot="1" x14ac:dyDescent="0.3">
      <c r="A1242" s="18">
        <v>96620</v>
      </c>
      <c r="B1242" s="19" t="s">
        <v>836</v>
      </c>
      <c r="C1242" s="20" t="s">
        <v>28</v>
      </c>
      <c r="D1242" s="21">
        <v>0.13299999999999998</v>
      </c>
      <c r="E1242" s="22"/>
      <c r="F1242" s="23">
        <f t="shared" si="110"/>
        <v>0</v>
      </c>
    </row>
    <row r="1243" spans="1:6" ht="15.75" thickBot="1" x14ac:dyDescent="0.3">
      <c r="A1243" s="25"/>
      <c r="B1243" s="26"/>
      <c r="C1243" s="26"/>
      <c r="D1243" s="27"/>
      <c r="E1243" s="28" t="s">
        <v>12</v>
      </c>
      <c r="F1243" s="29">
        <f>SUM(F1237:F1242)</f>
        <v>0</v>
      </c>
    </row>
    <row r="1244" spans="1:6" ht="15.75" thickBot="1" x14ac:dyDescent="0.3"/>
    <row r="1245" spans="1:6" ht="15.75" thickBot="1" x14ac:dyDescent="0.3">
      <c r="A1245" s="1"/>
      <c r="B1245" s="2" t="s">
        <v>1</v>
      </c>
      <c r="F1245" s="30">
        <v>2003708</v>
      </c>
    </row>
    <row r="1246" spans="1:6" ht="15.75" thickBot="1" x14ac:dyDescent="0.3">
      <c r="A1246" s="3"/>
      <c r="B1246" s="4" t="s">
        <v>2</v>
      </c>
      <c r="E1246" s="5" t="s">
        <v>3</v>
      </c>
      <c r="F1246" s="6"/>
    </row>
    <row r="1247" spans="1:6" ht="34.5" thickBot="1" x14ac:dyDescent="0.3">
      <c r="A1247" s="7" t="s">
        <v>288</v>
      </c>
      <c r="B1247" s="8" t="s">
        <v>289</v>
      </c>
      <c r="C1247" s="9"/>
      <c r="D1247" s="10"/>
      <c r="E1247" s="11"/>
      <c r="F1247" s="12" t="s">
        <v>831</v>
      </c>
    </row>
    <row r="1248" spans="1:6" x14ac:dyDescent="0.25">
      <c r="A1248" s="13" t="s">
        <v>4</v>
      </c>
      <c r="B1248" s="14" t="s">
        <v>5</v>
      </c>
      <c r="C1248" s="14" t="s">
        <v>6</v>
      </c>
      <c r="D1248" s="15" t="s">
        <v>7</v>
      </c>
      <c r="E1248" s="16" t="s">
        <v>8</v>
      </c>
      <c r="F1248" s="17" t="s">
        <v>9</v>
      </c>
    </row>
    <row r="1249" spans="1:6" x14ac:dyDescent="0.25">
      <c r="A1249" s="18" t="s">
        <v>60</v>
      </c>
      <c r="B1249" s="19" t="s">
        <v>61</v>
      </c>
      <c r="C1249" s="20" t="s">
        <v>22</v>
      </c>
      <c r="D1249" s="21">
        <v>0.12235080000000001</v>
      </c>
      <c r="E1249" s="22"/>
      <c r="F1249" s="23">
        <f t="shared" ref="F1249:F1254" si="111">TRUNC(D1249*E1249,2)</f>
        <v>0</v>
      </c>
    </row>
    <row r="1250" spans="1:6" x14ac:dyDescent="0.25">
      <c r="A1250" s="18" t="s">
        <v>60</v>
      </c>
      <c r="B1250" s="19" t="s">
        <v>61</v>
      </c>
      <c r="C1250" s="20" t="s">
        <v>23</v>
      </c>
      <c r="D1250" s="21">
        <v>0.14751165000000002</v>
      </c>
      <c r="E1250" s="22"/>
      <c r="F1250" s="23">
        <f t="shared" si="111"/>
        <v>0</v>
      </c>
    </row>
    <row r="1251" spans="1:6" x14ac:dyDescent="0.25">
      <c r="A1251" s="18">
        <v>94970</v>
      </c>
      <c r="B1251" s="19" t="s">
        <v>825</v>
      </c>
      <c r="C1251" s="20" t="s">
        <v>28</v>
      </c>
      <c r="D1251" s="21">
        <v>3.24</v>
      </c>
      <c r="E1251" s="22"/>
      <c r="F1251" s="23">
        <f t="shared" si="111"/>
        <v>0</v>
      </c>
    </row>
    <row r="1252" spans="1:6" ht="22.5" x14ac:dyDescent="0.25">
      <c r="A1252" s="18" t="s">
        <v>312</v>
      </c>
      <c r="B1252" s="19" t="s">
        <v>313</v>
      </c>
      <c r="C1252" s="20" t="s">
        <v>178</v>
      </c>
      <c r="D1252" s="21">
        <v>25.54</v>
      </c>
      <c r="E1252" s="22"/>
      <c r="F1252" s="23">
        <f t="shared" si="111"/>
        <v>0</v>
      </c>
    </row>
    <row r="1253" spans="1:6" ht="22.5" x14ac:dyDescent="0.25">
      <c r="A1253" s="18">
        <v>92916</v>
      </c>
      <c r="B1253" s="19" t="s">
        <v>835</v>
      </c>
      <c r="C1253" s="20" t="s">
        <v>179</v>
      </c>
      <c r="D1253" s="21">
        <v>22.9</v>
      </c>
      <c r="E1253" s="22"/>
      <c r="F1253" s="23">
        <f t="shared" si="111"/>
        <v>0</v>
      </c>
    </row>
    <row r="1254" spans="1:6" ht="25.5" customHeight="1" thickBot="1" x14ac:dyDescent="0.3">
      <c r="A1254" s="18">
        <v>96620</v>
      </c>
      <c r="B1254" s="19" t="s">
        <v>836</v>
      </c>
      <c r="C1254" s="20" t="s">
        <v>28</v>
      </c>
      <c r="D1254" s="21">
        <v>0.14249999999999999</v>
      </c>
      <c r="E1254" s="22"/>
      <c r="F1254" s="23">
        <f t="shared" si="111"/>
        <v>0</v>
      </c>
    </row>
    <row r="1255" spans="1:6" ht="15.75" thickBot="1" x14ac:dyDescent="0.3">
      <c r="A1255" s="25"/>
      <c r="B1255" s="26"/>
      <c r="C1255" s="26"/>
      <c r="D1255" s="27"/>
      <c r="E1255" s="28" t="s">
        <v>12</v>
      </c>
      <c r="F1255" s="29">
        <f>SUM(F1249:F1254)</f>
        <v>0</v>
      </c>
    </row>
    <row r="1256" spans="1:6" ht="15.75" thickBot="1" x14ac:dyDescent="0.3"/>
    <row r="1257" spans="1:6" ht="15.75" thickBot="1" x14ac:dyDescent="0.3">
      <c r="A1257" s="1"/>
      <c r="B1257" s="2" t="s">
        <v>1</v>
      </c>
      <c r="F1257" s="30">
        <v>2003710</v>
      </c>
    </row>
    <row r="1258" spans="1:6" ht="15.75" thickBot="1" x14ac:dyDescent="0.3">
      <c r="A1258" s="3"/>
      <c r="B1258" s="4" t="s">
        <v>2</v>
      </c>
      <c r="E1258" s="5" t="s">
        <v>3</v>
      </c>
      <c r="F1258" s="6"/>
    </row>
    <row r="1259" spans="1:6" ht="34.5" thickBot="1" x14ac:dyDescent="0.3">
      <c r="A1259" s="7" t="s">
        <v>290</v>
      </c>
      <c r="B1259" s="8" t="s">
        <v>291</v>
      </c>
      <c r="C1259" s="9"/>
      <c r="D1259" s="10"/>
      <c r="E1259" s="11"/>
      <c r="F1259" s="12" t="s">
        <v>831</v>
      </c>
    </row>
    <row r="1260" spans="1:6" x14ac:dyDescent="0.25">
      <c r="A1260" s="13" t="s">
        <v>4</v>
      </c>
      <c r="B1260" s="14" t="s">
        <v>5</v>
      </c>
      <c r="C1260" s="14" t="s">
        <v>6</v>
      </c>
      <c r="D1260" s="15" t="s">
        <v>7</v>
      </c>
      <c r="E1260" s="16" t="s">
        <v>8</v>
      </c>
      <c r="F1260" s="17" t="s">
        <v>9</v>
      </c>
    </row>
    <row r="1261" spans="1:6" x14ac:dyDescent="0.25">
      <c r="A1261" s="18" t="s">
        <v>60</v>
      </c>
      <c r="B1261" s="19" t="s">
        <v>61</v>
      </c>
      <c r="C1261" s="20" t="s">
        <v>22</v>
      </c>
      <c r="D1261" s="21">
        <v>0.18860400000000002</v>
      </c>
      <c r="E1261" s="22"/>
      <c r="F1261" s="23">
        <f t="shared" ref="F1261:F1266" si="112">TRUNC(D1261*E1261,2)</f>
        <v>0</v>
      </c>
    </row>
    <row r="1262" spans="1:6" x14ac:dyDescent="0.25">
      <c r="A1262" s="18" t="s">
        <v>60</v>
      </c>
      <c r="B1262" s="19" t="s">
        <v>61</v>
      </c>
      <c r="C1262" s="20" t="s">
        <v>23</v>
      </c>
      <c r="D1262" s="21">
        <v>0.26120640000000001</v>
      </c>
      <c r="E1262" s="22"/>
      <c r="F1262" s="23">
        <f t="shared" si="112"/>
        <v>0</v>
      </c>
    </row>
    <row r="1263" spans="1:6" x14ac:dyDescent="0.25">
      <c r="A1263" s="18">
        <v>94970</v>
      </c>
      <c r="B1263" s="19" t="s">
        <v>825</v>
      </c>
      <c r="C1263" s="20" t="s">
        <v>28</v>
      </c>
      <c r="D1263" s="21">
        <v>3.69</v>
      </c>
      <c r="E1263" s="22"/>
      <c r="F1263" s="23">
        <f t="shared" si="112"/>
        <v>0</v>
      </c>
    </row>
    <row r="1264" spans="1:6" ht="22.5" x14ac:dyDescent="0.25">
      <c r="A1264" s="18" t="s">
        <v>312</v>
      </c>
      <c r="B1264" s="19" t="s">
        <v>313</v>
      </c>
      <c r="C1264" s="20" t="s">
        <v>178</v>
      </c>
      <c r="D1264" s="21">
        <v>29.92</v>
      </c>
      <c r="E1264" s="22"/>
      <c r="F1264" s="23">
        <f t="shared" si="112"/>
        <v>0</v>
      </c>
    </row>
    <row r="1265" spans="1:6" ht="22.5" x14ac:dyDescent="0.25">
      <c r="A1265" s="18">
        <v>92916</v>
      </c>
      <c r="B1265" s="19" t="s">
        <v>835</v>
      </c>
      <c r="C1265" s="20" t="s">
        <v>179</v>
      </c>
      <c r="D1265" s="21">
        <v>25.7</v>
      </c>
      <c r="E1265" s="22"/>
      <c r="F1265" s="23">
        <f t="shared" si="112"/>
        <v>0</v>
      </c>
    </row>
    <row r="1266" spans="1:6" ht="25.5" customHeight="1" thickBot="1" x14ac:dyDescent="0.3">
      <c r="A1266" s="18">
        <v>96620</v>
      </c>
      <c r="B1266" s="19" t="s">
        <v>836</v>
      </c>
      <c r="C1266" s="20" t="s">
        <v>28</v>
      </c>
      <c r="D1266" s="21">
        <v>0.1615</v>
      </c>
      <c r="E1266" s="22"/>
      <c r="F1266" s="23">
        <f t="shared" si="112"/>
        <v>0</v>
      </c>
    </row>
    <row r="1267" spans="1:6" ht="15.75" thickBot="1" x14ac:dyDescent="0.3">
      <c r="A1267" s="25"/>
      <c r="B1267" s="26"/>
      <c r="C1267" s="26"/>
      <c r="D1267" s="27"/>
      <c r="E1267" s="28" t="s">
        <v>12</v>
      </c>
      <c r="F1267" s="29">
        <f>SUM(F1261:F1266)</f>
        <v>0</v>
      </c>
    </row>
    <row r="1268" spans="1:6" ht="15.75" thickBot="1" x14ac:dyDescent="0.3"/>
    <row r="1269" spans="1:6" ht="15.75" thickBot="1" x14ac:dyDescent="0.3">
      <c r="A1269" s="1"/>
      <c r="B1269" s="2" t="s">
        <v>1</v>
      </c>
      <c r="F1269" s="30">
        <v>2003712</v>
      </c>
    </row>
    <row r="1270" spans="1:6" ht="15.75" thickBot="1" x14ac:dyDescent="0.3">
      <c r="A1270" s="3"/>
      <c r="B1270" s="4" t="s">
        <v>2</v>
      </c>
      <c r="E1270" s="5" t="s">
        <v>3</v>
      </c>
      <c r="F1270" s="6"/>
    </row>
    <row r="1271" spans="1:6" ht="34.5" thickBot="1" x14ac:dyDescent="0.3">
      <c r="A1271" s="7" t="s">
        <v>292</v>
      </c>
      <c r="B1271" s="8" t="s">
        <v>293</v>
      </c>
      <c r="C1271" s="9"/>
      <c r="D1271" s="10"/>
      <c r="E1271" s="11"/>
      <c r="F1271" s="12" t="s">
        <v>831</v>
      </c>
    </row>
    <row r="1272" spans="1:6" x14ac:dyDescent="0.25">
      <c r="A1272" s="13" t="s">
        <v>4</v>
      </c>
      <c r="B1272" s="14" t="s">
        <v>5</v>
      </c>
      <c r="C1272" s="14" t="s">
        <v>6</v>
      </c>
      <c r="D1272" s="15" t="s">
        <v>7</v>
      </c>
      <c r="E1272" s="16" t="s">
        <v>8</v>
      </c>
      <c r="F1272" s="17" t="s">
        <v>9</v>
      </c>
    </row>
    <row r="1273" spans="1:6" x14ac:dyDescent="0.25">
      <c r="A1273" s="18" t="s">
        <v>60</v>
      </c>
      <c r="B1273" s="19" t="s">
        <v>61</v>
      </c>
      <c r="C1273" s="20" t="s">
        <v>22</v>
      </c>
      <c r="D1273" s="21">
        <v>0.21665280000000001</v>
      </c>
      <c r="E1273" s="22"/>
      <c r="F1273" s="23">
        <f t="shared" ref="F1273:F1278" si="113">TRUNC(D1273*E1273,2)</f>
        <v>0</v>
      </c>
    </row>
    <row r="1274" spans="1:6" x14ac:dyDescent="0.25">
      <c r="A1274" s="18" t="s">
        <v>60</v>
      </c>
      <c r="B1274" s="19" t="s">
        <v>61</v>
      </c>
      <c r="C1274" s="20" t="s">
        <v>23</v>
      </c>
      <c r="D1274" s="48">
        <v>0.26120640000000001</v>
      </c>
      <c r="E1274" s="22"/>
      <c r="F1274" s="23">
        <f t="shared" si="113"/>
        <v>0</v>
      </c>
    </row>
    <row r="1275" spans="1:6" x14ac:dyDescent="0.25">
      <c r="A1275" s="18">
        <v>94970</v>
      </c>
      <c r="B1275" s="19" t="s">
        <v>825</v>
      </c>
      <c r="C1275" s="20" t="s">
        <v>28</v>
      </c>
      <c r="D1275" s="21">
        <v>4.38</v>
      </c>
      <c r="E1275" s="22"/>
      <c r="F1275" s="23">
        <f t="shared" si="113"/>
        <v>0</v>
      </c>
    </row>
    <row r="1276" spans="1:6" ht="22.5" x14ac:dyDescent="0.25">
      <c r="A1276" s="18" t="s">
        <v>312</v>
      </c>
      <c r="B1276" s="19" t="s">
        <v>313</v>
      </c>
      <c r="C1276" s="20" t="s">
        <v>178</v>
      </c>
      <c r="D1276" s="21">
        <v>37.090000000000003</v>
      </c>
      <c r="E1276" s="22"/>
      <c r="F1276" s="23">
        <f t="shared" si="113"/>
        <v>0</v>
      </c>
    </row>
    <row r="1277" spans="1:6" ht="22.5" x14ac:dyDescent="0.25">
      <c r="A1277" s="18">
        <v>92916</v>
      </c>
      <c r="B1277" s="19" t="s">
        <v>835</v>
      </c>
      <c r="C1277" s="20" t="s">
        <v>179</v>
      </c>
      <c r="D1277" s="21">
        <v>31.6</v>
      </c>
      <c r="E1277" s="22"/>
      <c r="F1277" s="23">
        <f t="shared" si="113"/>
        <v>0</v>
      </c>
    </row>
    <row r="1278" spans="1:6" ht="34.5" thickBot="1" x14ac:dyDescent="0.3">
      <c r="A1278" s="18">
        <v>96620</v>
      </c>
      <c r="B1278" s="19" t="s">
        <v>836</v>
      </c>
      <c r="C1278" s="20" t="s">
        <v>28</v>
      </c>
      <c r="D1278" s="21">
        <v>0.1615</v>
      </c>
      <c r="E1278" s="22"/>
      <c r="F1278" s="23">
        <f t="shared" si="113"/>
        <v>0</v>
      </c>
    </row>
    <row r="1279" spans="1:6" ht="15.75" thickBot="1" x14ac:dyDescent="0.3">
      <c r="A1279" s="25"/>
      <c r="B1279" s="26"/>
      <c r="C1279" s="26"/>
      <c r="D1279" s="27"/>
      <c r="E1279" s="28" t="s">
        <v>12</v>
      </c>
      <c r="F1279" s="29">
        <f>SUM(F1273:F1278)</f>
        <v>0</v>
      </c>
    </row>
    <row r="1280" spans="1:6" ht="15.75" thickBot="1" x14ac:dyDescent="0.3"/>
    <row r="1281" spans="1:6" ht="15.75" thickBot="1" x14ac:dyDescent="0.3">
      <c r="A1281" s="1"/>
      <c r="B1281" s="2" t="s">
        <v>1</v>
      </c>
      <c r="F1281" s="30"/>
    </row>
    <row r="1282" spans="1:6" ht="15.75" thickBot="1" x14ac:dyDescent="0.3">
      <c r="A1282" s="3"/>
      <c r="B1282" s="4" t="s">
        <v>2</v>
      </c>
      <c r="E1282" s="5" t="s">
        <v>3</v>
      </c>
      <c r="F1282" s="6"/>
    </row>
    <row r="1283" spans="1:6" ht="23.25" thickBot="1" x14ac:dyDescent="0.3">
      <c r="A1283" s="7" t="s">
        <v>294</v>
      </c>
      <c r="B1283" s="8" t="s">
        <v>295</v>
      </c>
      <c r="C1283" s="9"/>
      <c r="D1283" s="10"/>
      <c r="E1283" s="11"/>
      <c r="F1283" s="12" t="s">
        <v>831</v>
      </c>
    </row>
    <row r="1284" spans="1:6" x14ac:dyDescent="0.25">
      <c r="A1284" s="13" t="s">
        <v>4</v>
      </c>
      <c r="B1284" s="14" t="s">
        <v>5</v>
      </c>
      <c r="C1284" s="14" t="s">
        <v>6</v>
      </c>
      <c r="D1284" s="15" t="s">
        <v>7</v>
      </c>
      <c r="E1284" s="16" t="s">
        <v>8</v>
      </c>
      <c r="F1284" s="17" t="s">
        <v>9</v>
      </c>
    </row>
    <row r="1285" spans="1:6" x14ac:dyDescent="0.25">
      <c r="A1285" s="18">
        <v>94970</v>
      </c>
      <c r="B1285" s="19" t="s">
        <v>825</v>
      </c>
      <c r="C1285" s="20" t="s">
        <v>28</v>
      </c>
      <c r="D1285" s="21">
        <v>0.12</v>
      </c>
      <c r="E1285" s="22"/>
      <c r="F1285" s="23">
        <f t="shared" ref="F1285:F1290" si="114">TRUNC(D1285*E1285,2)</f>
        <v>0</v>
      </c>
    </row>
    <row r="1286" spans="1:6" ht="22.5" x14ac:dyDescent="0.25">
      <c r="A1286" s="18" t="s">
        <v>312</v>
      </c>
      <c r="B1286" s="19" t="s">
        <v>313</v>
      </c>
      <c r="C1286" s="20" t="s">
        <v>178</v>
      </c>
      <c r="D1286" s="21">
        <v>1.5</v>
      </c>
      <c r="E1286" s="22"/>
      <c r="F1286" s="23">
        <f t="shared" si="114"/>
        <v>0</v>
      </c>
    </row>
    <row r="1287" spans="1:6" ht="22.5" x14ac:dyDescent="0.25">
      <c r="A1287" s="18">
        <v>92916</v>
      </c>
      <c r="B1287" s="19" t="s">
        <v>835</v>
      </c>
      <c r="C1287" s="20" t="s">
        <v>179</v>
      </c>
      <c r="D1287" s="21">
        <v>17</v>
      </c>
      <c r="E1287" s="22"/>
      <c r="F1287" s="23">
        <f t="shared" si="114"/>
        <v>0</v>
      </c>
    </row>
    <row r="1288" spans="1:6" ht="22.5" x14ac:dyDescent="0.25">
      <c r="A1288" s="18">
        <v>88628</v>
      </c>
      <c r="B1288" s="19" t="s">
        <v>50</v>
      </c>
      <c r="C1288" s="20" t="s">
        <v>28</v>
      </c>
      <c r="D1288" s="21">
        <v>0.02</v>
      </c>
      <c r="E1288" s="22"/>
      <c r="F1288" s="23">
        <f t="shared" si="114"/>
        <v>0</v>
      </c>
    </row>
    <row r="1289" spans="1:6" x14ac:dyDescent="0.25">
      <c r="A1289" s="18" t="s">
        <v>332</v>
      </c>
      <c r="B1289" s="34" t="s">
        <v>842</v>
      </c>
      <c r="C1289" s="20" t="s">
        <v>28</v>
      </c>
      <c r="D1289" s="35">
        <v>0.2</v>
      </c>
      <c r="E1289" s="51"/>
      <c r="F1289" s="36">
        <f t="shared" si="114"/>
        <v>0</v>
      </c>
    </row>
    <row r="1290" spans="1:6" ht="15.75" thickBot="1" x14ac:dyDescent="0.3">
      <c r="A1290" s="41" t="s">
        <v>554</v>
      </c>
      <c r="B1290" s="45" t="s">
        <v>843</v>
      </c>
      <c r="C1290" s="50" t="s">
        <v>113</v>
      </c>
      <c r="D1290" s="49">
        <v>0.08</v>
      </c>
      <c r="E1290" s="43"/>
      <c r="F1290" s="44">
        <f t="shared" si="114"/>
        <v>0</v>
      </c>
    </row>
    <row r="1291" spans="1:6" ht="15.75" thickBot="1" x14ac:dyDescent="0.3">
      <c r="A1291" s="25"/>
      <c r="B1291" s="26"/>
      <c r="C1291" s="26"/>
      <c r="D1291" s="27"/>
      <c r="E1291" s="28" t="s">
        <v>12</v>
      </c>
      <c r="F1291" s="29">
        <f>SUM(F1285:F1290)</f>
        <v>0</v>
      </c>
    </row>
    <row r="1292" spans="1:6" ht="15.75" thickBot="1" x14ac:dyDescent="0.3"/>
    <row r="1293" spans="1:6" ht="15.75" thickBot="1" x14ac:dyDescent="0.3">
      <c r="A1293" s="1"/>
      <c r="B1293" s="2" t="s">
        <v>1</v>
      </c>
      <c r="F1293" s="30">
        <v>100322</v>
      </c>
    </row>
    <row r="1294" spans="1:6" ht="15.75" thickBot="1" x14ac:dyDescent="0.3">
      <c r="A1294" s="3"/>
      <c r="B1294" s="4" t="s">
        <v>2</v>
      </c>
      <c r="E1294" s="5" t="s">
        <v>3</v>
      </c>
      <c r="F1294" s="6"/>
    </row>
    <row r="1295" spans="1:6" ht="34.5" thickBot="1" x14ac:dyDescent="0.3">
      <c r="A1295" s="7" t="s">
        <v>296</v>
      </c>
      <c r="B1295" s="8" t="s">
        <v>987</v>
      </c>
      <c r="C1295" s="9"/>
      <c r="D1295" s="10"/>
      <c r="E1295" s="11"/>
      <c r="F1295" s="12" t="s">
        <v>30</v>
      </c>
    </row>
    <row r="1296" spans="1:6" x14ac:dyDescent="0.25">
      <c r="A1296" s="13" t="s">
        <v>4</v>
      </c>
      <c r="B1296" s="14" t="s">
        <v>5</v>
      </c>
      <c r="C1296" s="14" t="s">
        <v>6</v>
      </c>
      <c r="D1296" s="15" t="s">
        <v>7</v>
      </c>
      <c r="E1296" s="16" t="s">
        <v>8</v>
      </c>
      <c r="F1296" s="17" t="s">
        <v>9</v>
      </c>
    </row>
    <row r="1297" spans="1:6" x14ac:dyDescent="0.25">
      <c r="A1297" s="18" t="s">
        <v>44</v>
      </c>
      <c r="B1297" s="19" t="s">
        <v>45</v>
      </c>
      <c r="C1297" s="20" t="s">
        <v>22</v>
      </c>
      <c r="D1297" s="21">
        <v>3.2000000000000001E-2</v>
      </c>
      <c r="E1297" s="22"/>
      <c r="F1297" s="23">
        <f>TRUNC(D1297*E1297,2)</f>
        <v>0</v>
      </c>
    </row>
    <row r="1298" spans="1:6" x14ac:dyDescent="0.25">
      <c r="A1298" s="18" t="s">
        <v>44</v>
      </c>
      <c r="B1298" s="19" t="s">
        <v>45</v>
      </c>
      <c r="C1298" s="20" t="s">
        <v>23</v>
      </c>
      <c r="D1298" s="39">
        <v>0.03</v>
      </c>
      <c r="E1298" s="22"/>
      <c r="F1298" s="23">
        <f>TRUNC(D1298*E1298,2)</f>
        <v>0</v>
      </c>
    </row>
    <row r="1299" spans="1:6" x14ac:dyDescent="0.25">
      <c r="A1299" s="18">
        <v>88309</v>
      </c>
      <c r="B1299" s="19" t="s">
        <v>41</v>
      </c>
      <c r="C1299" s="20" t="s">
        <v>10</v>
      </c>
      <c r="D1299" s="21">
        <v>1.03</v>
      </c>
      <c r="E1299" s="22"/>
      <c r="F1299" s="23">
        <f t="shared" ref="F1299:F1301" si="115">TRUNC(D1299*E1299,2)</f>
        <v>0</v>
      </c>
    </row>
    <row r="1300" spans="1:6" x14ac:dyDescent="0.25">
      <c r="A1300" s="18">
        <v>88316</v>
      </c>
      <c r="B1300" s="19" t="s">
        <v>11</v>
      </c>
      <c r="C1300" s="20" t="s">
        <v>10</v>
      </c>
      <c r="D1300" s="21">
        <v>0.34300000000000003</v>
      </c>
      <c r="E1300" s="22"/>
      <c r="F1300" s="23">
        <f t="shared" si="115"/>
        <v>0</v>
      </c>
    </row>
    <row r="1301" spans="1:6" ht="15.75" thickBot="1" x14ac:dyDescent="0.3">
      <c r="A1301" s="18">
        <v>4748</v>
      </c>
      <c r="B1301" s="34" t="s">
        <v>844</v>
      </c>
      <c r="C1301" s="20" t="s">
        <v>28</v>
      </c>
      <c r="D1301" s="33">
        <v>1.05</v>
      </c>
      <c r="E1301" s="22"/>
      <c r="F1301" s="23">
        <f t="shared" si="115"/>
        <v>0</v>
      </c>
    </row>
    <row r="1302" spans="1:6" ht="15.75" thickBot="1" x14ac:dyDescent="0.3">
      <c r="A1302" s="25"/>
      <c r="B1302" s="26"/>
      <c r="C1302" s="26"/>
      <c r="D1302" s="27"/>
      <c r="E1302" s="28" t="s">
        <v>12</v>
      </c>
      <c r="F1302" s="29">
        <f>SUM(F1297:F1301)</f>
        <v>0</v>
      </c>
    </row>
    <row r="1303" spans="1:6" ht="15.75" thickBot="1" x14ac:dyDescent="0.3"/>
    <row r="1304" spans="1:6" ht="15.75" thickBot="1" x14ac:dyDescent="0.3">
      <c r="A1304" s="1"/>
      <c r="B1304" s="2" t="s">
        <v>1</v>
      </c>
      <c r="F1304" s="30"/>
    </row>
    <row r="1305" spans="1:6" ht="15.75" thickBot="1" x14ac:dyDescent="0.3">
      <c r="A1305" s="3"/>
      <c r="B1305" s="4" t="s">
        <v>2</v>
      </c>
      <c r="E1305" s="5" t="s">
        <v>3</v>
      </c>
      <c r="F1305" s="6"/>
    </row>
    <row r="1306" spans="1:6" ht="23.25" thickBot="1" x14ac:dyDescent="0.3">
      <c r="A1306" s="7" t="s">
        <v>297</v>
      </c>
      <c r="B1306" s="8" t="s">
        <v>845</v>
      </c>
      <c r="C1306" s="9"/>
      <c r="D1306" s="10"/>
      <c r="E1306" s="11"/>
      <c r="F1306" s="12" t="s">
        <v>30</v>
      </c>
    </row>
    <row r="1307" spans="1:6" x14ac:dyDescent="0.25">
      <c r="A1307" s="13" t="s">
        <v>4</v>
      </c>
      <c r="B1307" s="14" t="s">
        <v>5</v>
      </c>
      <c r="C1307" s="14" t="s">
        <v>6</v>
      </c>
      <c r="D1307" s="15" t="s">
        <v>7</v>
      </c>
      <c r="E1307" s="16" t="s">
        <v>8</v>
      </c>
      <c r="F1307" s="17" t="s">
        <v>9</v>
      </c>
    </row>
    <row r="1308" spans="1:6" x14ac:dyDescent="0.25">
      <c r="A1308" s="18">
        <v>88309</v>
      </c>
      <c r="B1308" s="19" t="s">
        <v>41</v>
      </c>
      <c r="C1308" s="20" t="s">
        <v>10</v>
      </c>
      <c r="D1308" s="21">
        <f>1.03*0.7</f>
        <v>0.72099999999999997</v>
      </c>
      <c r="E1308" s="22"/>
      <c r="F1308" s="23">
        <f t="shared" ref="F1308:F1310" si="116">TRUNC(D1308*E1308,2)</f>
        <v>0</v>
      </c>
    </row>
    <row r="1309" spans="1:6" x14ac:dyDescent="0.25">
      <c r="A1309" s="18">
        <v>88316</v>
      </c>
      <c r="B1309" s="19" t="s">
        <v>11</v>
      </c>
      <c r="C1309" s="20" t="s">
        <v>10</v>
      </c>
      <c r="D1309" s="21">
        <f>0.343*0.7</f>
        <v>0.24010000000000001</v>
      </c>
      <c r="E1309" s="22"/>
      <c r="F1309" s="23">
        <f t="shared" si="116"/>
        <v>0</v>
      </c>
    </row>
    <row r="1310" spans="1:6" ht="23.25" thickBot="1" x14ac:dyDescent="0.3">
      <c r="A1310" s="18">
        <v>4730</v>
      </c>
      <c r="B1310" s="34" t="s">
        <v>846</v>
      </c>
      <c r="C1310" s="20" t="s">
        <v>28</v>
      </c>
      <c r="D1310" s="33">
        <v>1.05</v>
      </c>
      <c r="E1310" s="22"/>
      <c r="F1310" s="23">
        <f t="shared" si="116"/>
        <v>0</v>
      </c>
    </row>
    <row r="1311" spans="1:6" ht="15.75" thickBot="1" x14ac:dyDescent="0.3">
      <c r="A1311" s="25"/>
      <c r="B1311" s="26"/>
      <c r="C1311" s="26"/>
      <c r="D1311" s="27"/>
      <c r="E1311" s="28" t="s">
        <v>12</v>
      </c>
      <c r="F1311" s="29">
        <f>SUM(F1308:F1310)</f>
        <v>0</v>
      </c>
    </row>
    <row r="1312" spans="1:6" ht="15.75" thickBot="1" x14ac:dyDescent="0.3"/>
    <row r="1313" spans="1:6" ht="15.75" thickBot="1" x14ac:dyDescent="0.3">
      <c r="A1313" s="1"/>
      <c r="B1313" s="2" t="s">
        <v>1</v>
      </c>
      <c r="F1313" s="30">
        <v>100324</v>
      </c>
    </row>
    <row r="1314" spans="1:6" ht="15.75" thickBot="1" x14ac:dyDescent="0.3">
      <c r="A1314" s="3"/>
      <c r="B1314" s="4" t="s">
        <v>2</v>
      </c>
      <c r="E1314" s="5" t="s">
        <v>3</v>
      </c>
      <c r="F1314" s="6"/>
    </row>
    <row r="1315" spans="1:6" ht="15.75" thickBot="1" x14ac:dyDescent="0.3">
      <c r="A1315" s="7" t="s">
        <v>298</v>
      </c>
      <c r="B1315" s="8" t="s">
        <v>847</v>
      </c>
      <c r="C1315" s="9"/>
      <c r="D1315" s="10"/>
      <c r="E1315" s="11"/>
      <c r="F1315" s="12" t="s">
        <v>30</v>
      </c>
    </row>
    <row r="1316" spans="1:6" x14ac:dyDescent="0.25">
      <c r="A1316" s="13" t="s">
        <v>4</v>
      </c>
      <c r="B1316" s="14" t="s">
        <v>5</v>
      </c>
      <c r="C1316" s="14" t="s">
        <v>6</v>
      </c>
      <c r="D1316" s="15" t="s">
        <v>7</v>
      </c>
      <c r="E1316" s="16" t="s">
        <v>8</v>
      </c>
      <c r="F1316" s="17" t="s">
        <v>9</v>
      </c>
    </row>
    <row r="1317" spans="1:6" x14ac:dyDescent="0.25">
      <c r="A1317" s="18" t="s">
        <v>44</v>
      </c>
      <c r="B1317" s="19" t="s">
        <v>45</v>
      </c>
      <c r="C1317" s="20" t="s">
        <v>22</v>
      </c>
      <c r="D1317" s="21">
        <v>3.2000000000000001E-2</v>
      </c>
      <c r="E1317" s="22"/>
      <c r="F1317" s="23">
        <f>TRUNC(D1317*E1317,2)</f>
        <v>0</v>
      </c>
    </row>
    <row r="1318" spans="1:6" x14ac:dyDescent="0.25">
      <c r="A1318" s="18" t="s">
        <v>44</v>
      </c>
      <c r="B1318" s="19" t="s">
        <v>45</v>
      </c>
      <c r="C1318" s="20" t="s">
        <v>23</v>
      </c>
      <c r="D1318" s="39">
        <v>0.03</v>
      </c>
      <c r="E1318" s="22"/>
      <c r="F1318" s="23">
        <f>TRUNC(D1318*E1318,2)</f>
        <v>0</v>
      </c>
    </row>
    <row r="1319" spans="1:6" x14ac:dyDescent="0.25">
      <c r="A1319" s="18">
        <v>88309</v>
      </c>
      <c r="B1319" s="19" t="s">
        <v>41</v>
      </c>
      <c r="C1319" s="20" t="s">
        <v>10</v>
      </c>
      <c r="D1319" s="21">
        <v>1.03</v>
      </c>
      <c r="E1319" s="22"/>
      <c r="F1319" s="23">
        <f t="shared" ref="F1319:F1321" si="117">TRUNC(D1319*E1319,2)</f>
        <v>0</v>
      </c>
    </row>
    <row r="1320" spans="1:6" x14ac:dyDescent="0.25">
      <c r="A1320" s="18">
        <v>88316</v>
      </c>
      <c r="B1320" s="19" t="s">
        <v>11</v>
      </c>
      <c r="C1320" s="20" t="s">
        <v>10</v>
      </c>
      <c r="D1320" s="21">
        <v>0.34300000000000003</v>
      </c>
      <c r="E1320" s="22"/>
      <c r="F1320" s="23">
        <f t="shared" si="117"/>
        <v>0</v>
      </c>
    </row>
    <row r="1321" spans="1:6" ht="15.75" thickBot="1" x14ac:dyDescent="0.3">
      <c r="A1321" s="18">
        <v>4721</v>
      </c>
      <c r="B1321" s="34" t="s">
        <v>848</v>
      </c>
      <c r="C1321" s="20" t="s">
        <v>28</v>
      </c>
      <c r="D1321" s="33">
        <v>1.05</v>
      </c>
      <c r="E1321" s="22"/>
      <c r="F1321" s="23">
        <f t="shared" si="117"/>
        <v>0</v>
      </c>
    </row>
    <row r="1322" spans="1:6" ht="15.75" thickBot="1" x14ac:dyDescent="0.3">
      <c r="A1322" s="25"/>
      <c r="B1322" s="26"/>
      <c r="C1322" s="26"/>
      <c r="D1322" s="27"/>
      <c r="E1322" s="28" t="s">
        <v>12</v>
      </c>
      <c r="F1322" s="29">
        <f>SUM(F1317:F1321)</f>
        <v>0</v>
      </c>
    </row>
    <row r="1323" spans="1:6" ht="15.75" thickBot="1" x14ac:dyDescent="0.3"/>
    <row r="1324" spans="1:6" ht="15.75" thickBot="1" x14ac:dyDescent="0.3">
      <c r="A1324" s="1"/>
      <c r="B1324" s="2" t="s">
        <v>1</v>
      </c>
      <c r="F1324" s="30">
        <v>100324</v>
      </c>
    </row>
    <row r="1325" spans="1:6" ht="15.75" thickBot="1" x14ac:dyDescent="0.3">
      <c r="A1325" s="3"/>
      <c r="B1325" s="4" t="s">
        <v>2</v>
      </c>
      <c r="E1325" s="5" t="s">
        <v>3</v>
      </c>
      <c r="F1325" s="6"/>
    </row>
    <row r="1326" spans="1:6" ht="15.75" thickBot="1" x14ac:dyDescent="0.3">
      <c r="A1326" s="7" t="s">
        <v>300</v>
      </c>
      <c r="B1326" s="8" t="s">
        <v>988</v>
      </c>
      <c r="C1326" s="9"/>
      <c r="D1326" s="10"/>
      <c r="E1326" s="11"/>
      <c r="F1326" s="12" t="s">
        <v>30</v>
      </c>
    </row>
    <row r="1327" spans="1:6" x14ac:dyDescent="0.25">
      <c r="A1327" s="13" t="s">
        <v>4</v>
      </c>
      <c r="B1327" s="14" t="s">
        <v>5</v>
      </c>
      <c r="C1327" s="14" t="s">
        <v>6</v>
      </c>
      <c r="D1327" s="15" t="s">
        <v>7</v>
      </c>
      <c r="E1327" s="16" t="s">
        <v>8</v>
      </c>
      <c r="F1327" s="17" t="s">
        <v>9</v>
      </c>
    </row>
    <row r="1328" spans="1:6" x14ac:dyDescent="0.25">
      <c r="A1328" s="18" t="s">
        <v>44</v>
      </c>
      <c r="B1328" s="19" t="s">
        <v>45</v>
      </c>
      <c r="C1328" s="20" t="s">
        <v>22</v>
      </c>
      <c r="D1328" s="21">
        <v>3.2000000000000001E-2</v>
      </c>
      <c r="E1328" s="22"/>
      <c r="F1328" s="23">
        <f>TRUNC(D1328*E1328,2)</f>
        <v>0</v>
      </c>
    </row>
    <row r="1329" spans="1:6" x14ac:dyDescent="0.25">
      <c r="A1329" s="18" t="s">
        <v>44</v>
      </c>
      <c r="B1329" s="19" t="s">
        <v>45</v>
      </c>
      <c r="C1329" s="20" t="s">
        <v>23</v>
      </c>
      <c r="D1329" s="39">
        <v>0.03</v>
      </c>
      <c r="E1329" s="22"/>
      <c r="F1329" s="23">
        <f>TRUNC(D1329*E1329,2)</f>
        <v>0</v>
      </c>
    </row>
    <row r="1330" spans="1:6" x14ac:dyDescent="0.25">
      <c r="A1330" s="18">
        <v>88309</v>
      </c>
      <c r="B1330" s="19" t="s">
        <v>41</v>
      </c>
      <c r="C1330" s="20" t="s">
        <v>10</v>
      </c>
      <c r="D1330" s="21">
        <v>1.03</v>
      </c>
      <c r="E1330" s="22"/>
      <c r="F1330" s="23">
        <f t="shared" ref="F1330:F1331" si="118">TRUNC(D1330*E1330,2)</f>
        <v>0</v>
      </c>
    </row>
    <row r="1331" spans="1:6" x14ac:dyDescent="0.25">
      <c r="A1331" s="18">
        <v>88316</v>
      </c>
      <c r="B1331" s="19" t="s">
        <v>11</v>
      </c>
      <c r="C1331" s="20" t="s">
        <v>10</v>
      </c>
      <c r="D1331" s="21">
        <v>0.34300000000000003</v>
      </c>
      <c r="E1331" s="22"/>
      <c r="F1331" s="23">
        <f t="shared" si="118"/>
        <v>0</v>
      </c>
    </row>
    <row r="1332" spans="1:6" ht="15.75" thickBot="1" x14ac:dyDescent="0.3">
      <c r="A1332" s="18">
        <v>4718</v>
      </c>
      <c r="B1332" s="34" t="s">
        <v>849</v>
      </c>
      <c r="C1332" s="20" t="s">
        <v>28</v>
      </c>
      <c r="D1332" s="33">
        <v>1.05</v>
      </c>
      <c r="E1332" s="22"/>
      <c r="F1332" s="23">
        <f>TRUNC(D1332*E1332,2)</f>
        <v>0</v>
      </c>
    </row>
    <row r="1333" spans="1:6" ht="15.75" thickBot="1" x14ac:dyDescent="0.3">
      <c r="A1333" s="25"/>
      <c r="B1333" s="26"/>
      <c r="C1333" s="26"/>
      <c r="D1333" s="27"/>
      <c r="E1333" s="28" t="s">
        <v>12</v>
      </c>
      <c r="F1333" s="29">
        <f>SUM(F1328:F1332)</f>
        <v>0</v>
      </c>
    </row>
    <row r="1334" spans="1:6" ht="15.75" thickBot="1" x14ac:dyDescent="0.3"/>
    <row r="1335" spans="1:6" ht="15.75" thickBot="1" x14ac:dyDescent="0.3">
      <c r="A1335" s="1"/>
      <c r="B1335" s="2" t="s">
        <v>1</v>
      </c>
      <c r="F1335" s="30">
        <v>100324</v>
      </c>
    </row>
    <row r="1336" spans="1:6" ht="15.75" thickBot="1" x14ac:dyDescent="0.3">
      <c r="A1336" s="3"/>
      <c r="B1336" s="4" t="s">
        <v>2</v>
      </c>
      <c r="E1336" s="5" t="s">
        <v>3</v>
      </c>
      <c r="F1336" s="6"/>
    </row>
    <row r="1337" spans="1:6" ht="15.75" thickBot="1" x14ac:dyDescent="0.3">
      <c r="A1337" s="7" t="s">
        <v>301</v>
      </c>
      <c r="B1337" s="8" t="s">
        <v>989</v>
      </c>
      <c r="C1337" s="9"/>
      <c r="D1337" s="10"/>
      <c r="E1337" s="11"/>
      <c r="F1337" s="12" t="s">
        <v>30</v>
      </c>
    </row>
    <row r="1338" spans="1:6" x14ac:dyDescent="0.25">
      <c r="A1338" s="13" t="s">
        <v>4</v>
      </c>
      <c r="B1338" s="14" t="s">
        <v>5</v>
      </c>
      <c r="C1338" s="14" t="s">
        <v>6</v>
      </c>
      <c r="D1338" s="15" t="s">
        <v>7</v>
      </c>
      <c r="E1338" s="16" t="s">
        <v>8</v>
      </c>
      <c r="F1338" s="17" t="s">
        <v>9</v>
      </c>
    </row>
    <row r="1339" spans="1:6" x14ac:dyDescent="0.25">
      <c r="A1339" s="18" t="s">
        <v>44</v>
      </c>
      <c r="B1339" s="19" t="s">
        <v>45</v>
      </c>
      <c r="C1339" s="20" t="s">
        <v>22</v>
      </c>
      <c r="D1339" s="21">
        <v>3.2000000000000001E-2</v>
      </c>
      <c r="E1339" s="22"/>
      <c r="F1339" s="23">
        <f>TRUNC(D1339*E1339,2)</f>
        <v>0</v>
      </c>
    </row>
    <row r="1340" spans="1:6" x14ac:dyDescent="0.25">
      <c r="A1340" s="18" t="s">
        <v>44</v>
      </c>
      <c r="B1340" s="19" t="s">
        <v>45</v>
      </c>
      <c r="C1340" s="20" t="s">
        <v>23</v>
      </c>
      <c r="D1340" s="39">
        <v>0.03</v>
      </c>
      <c r="E1340" s="22"/>
      <c r="F1340" s="23">
        <f>TRUNC(D1340*E1340,2)</f>
        <v>0</v>
      </c>
    </row>
    <row r="1341" spans="1:6" x14ac:dyDescent="0.25">
      <c r="A1341" s="18">
        <v>88309</v>
      </c>
      <c r="B1341" s="19" t="s">
        <v>41</v>
      </c>
      <c r="C1341" s="20" t="s">
        <v>10</v>
      </c>
      <c r="D1341" s="21">
        <v>1.03</v>
      </c>
      <c r="E1341" s="22"/>
      <c r="F1341" s="23">
        <f t="shared" ref="F1341:F1343" si="119">TRUNC(D1341*E1341,2)</f>
        <v>0</v>
      </c>
    </row>
    <row r="1342" spans="1:6" x14ac:dyDescent="0.25">
      <c r="A1342" s="18">
        <v>88316</v>
      </c>
      <c r="B1342" s="19" t="s">
        <v>11</v>
      </c>
      <c r="C1342" s="20" t="s">
        <v>10</v>
      </c>
      <c r="D1342" s="21">
        <v>0.34300000000000003</v>
      </c>
      <c r="E1342" s="22"/>
      <c r="F1342" s="23">
        <f t="shared" si="119"/>
        <v>0</v>
      </c>
    </row>
    <row r="1343" spans="1:6" ht="15.75" thickBot="1" x14ac:dyDescent="0.3">
      <c r="A1343" s="18">
        <v>4718</v>
      </c>
      <c r="B1343" s="34" t="s">
        <v>850</v>
      </c>
      <c r="C1343" s="20" t="s">
        <v>28</v>
      </c>
      <c r="D1343" s="33">
        <v>1.05</v>
      </c>
      <c r="E1343" s="22"/>
      <c r="F1343" s="23">
        <f t="shared" si="119"/>
        <v>0</v>
      </c>
    </row>
    <row r="1344" spans="1:6" ht="15.75" thickBot="1" x14ac:dyDescent="0.3">
      <c r="A1344" s="25"/>
      <c r="B1344" s="26"/>
      <c r="C1344" s="26"/>
      <c r="D1344" s="27"/>
      <c r="E1344" s="28" t="s">
        <v>12</v>
      </c>
      <c r="F1344" s="29">
        <f>SUM(F1339:F1343)</f>
        <v>0</v>
      </c>
    </row>
    <row r="1345" spans="1:6" ht="15.75" thickBot="1" x14ac:dyDescent="0.3"/>
    <row r="1346" spans="1:6" ht="15.75" thickBot="1" x14ac:dyDescent="0.3">
      <c r="A1346" s="1"/>
      <c r="B1346" s="2" t="s">
        <v>1</v>
      </c>
      <c r="F1346" s="30">
        <v>100324</v>
      </c>
    </row>
    <row r="1347" spans="1:6" ht="15.75" thickBot="1" x14ac:dyDescent="0.3">
      <c r="A1347" s="3"/>
      <c r="B1347" s="4" t="s">
        <v>2</v>
      </c>
      <c r="E1347" s="5" t="s">
        <v>3</v>
      </c>
      <c r="F1347" s="6"/>
    </row>
    <row r="1348" spans="1:6" ht="15.75" thickBot="1" x14ac:dyDescent="0.3">
      <c r="A1348" s="7" t="s">
        <v>302</v>
      </c>
      <c r="B1348" s="8" t="s">
        <v>990</v>
      </c>
      <c r="C1348" s="9"/>
      <c r="D1348" s="10"/>
      <c r="E1348" s="11"/>
      <c r="F1348" s="12" t="s">
        <v>30</v>
      </c>
    </row>
    <row r="1349" spans="1:6" x14ac:dyDescent="0.25">
      <c r="A1349" s="13" t="s">
        <v>4</v>
      </c>
      <c r="B1349" s="14" t="s">
        <v>5</v>
      </c>
      <c r="C1349" s="14" t="s">
        <v>6</v>
      </c>
      <c r="D1349" s="15" t="s">
        <v>7</v>
      </c>
      <c r="E1349" s="16" t="s">
        <v>8</v>
      </c>
      <c r="F1349" s="17" t="s">
        <v>9</v>
      </c>
    </row>
    <row r="1350" spans="1:6" x14ac:dyDescent="0.25">
      <c r="A1350" s="18" t="s">
        <v>44</v>
      </c>
      <c r="B1350" s="19" t="s">
        <v>45</v>
      </c>
      <c r="C1350" s="20" t="s">
        <v>22</v>
      </c>
      <c r="D1350" s="21">
        <v>3.2000000000000001E-2</v>
      </c>
      <c r="E1350" s="22"/>
      <c r="F1350" s="23">
        <f>TRUNC(D1350*E1350,2)</f>
        <v>0</v>
      </c>
    </row>
    <row r="1351" spans="1:6" x14ac:dyDescent="0.25">
      <c r="A1351" s="18" t="s">
        <v>44</v>
      </c>
      <c r="B1351" s="19" t="s">
        <v>45</v>
      </c>
      <c r="C1351" s="20" t="s">
        <v>23</v>
      </c>
      <c r="D1351" s="39">
        <v>0.03</v>
      </c>
      <c r="E1351" s="22"/>
      <c r="F1351" s="23">
        <f>TRUNC(D1351*E1351,2)</f>
        <v>0</v>
      </c>
    </row>
    <row r="1352" spans="1:6" x14ac:dyDescent="0.25">
      <c r="A1352" s="18">
        <v>88309</v>
      </c>
      <c r="B1352" s="19" t="s">
        <v>41</v>
      </c>
      <c r="C1352" s="20" t="s">
        <v>10</v>
      </c>
      <c r="D1352" s="21">
        <v>1.03</v>
      </c>
      <c r="E1352" s="22"/>
      <c r="F1352" s="23">
        <f t="shared" ref="F1352:F1354" si="120">TRUNC(D1352*E1352,2)</f>
        <v>0</v>
      </c>
    </row>
    <row r="1353" spans="1:6" x14ac:dyDescent="0.25">
      <c r="A1353" s="18">
        <v>88316</v>
      </c>
      <c r="B1353" s="19" t="s">
        <v>11</v>
      </c>
      <c r="C1353" s="20" t="s">
        <v>10</v>
      </c>
      <c r="D1353" s="21">
        <v>0.34300000000000003</v>
      </c>
      <c r="E1353" s="22"/>
      <c r="F1353" s="23">
        <f t="shared" si="120"/>
        <v>0</v>
      </c>
    </row>
    <row r="1354" spans="1:6" ht="15" customHeight="1" thickBot="1" x14ac:dyDescent="0.3">
      <c r="A1354" s="18" t="s">
        <v>851</v>
      </c>
      <c r="B1354" s="34" t="s">
        <v>852</v>
      </c>
      <c r="C1354" s="20" t="s">
        <v>28</v>
      </c>
      <c r="D1354" s="33">
        <v>1.05</v>
      </c>
      <c r="E1354" s="22"/>
      <c r="F1354" s="23">
        <f t="shared" si="120"/>
        <v>0</v>
      </c>
    </row>
    <row r="1355" spans="1:6" ht="15.75" thickBot="1" x14ac:dyDescent="0.3">
      <c r="A1355" s="25"/>
      <c r="B1355" s="26"/>
      <c r="C1355" s="26"/>
      <c r="D1355" s="27"/>
      <c r="E1355" s="28" t="s">
        <v>12</v>
      </c>
      <c r="F1355" s="29">
        <f>SUM(F1350:F1354)</f>
        <v>0</v>
      </c>
    </row>
    <row r="1356" spans="1:6" ht="15.75" thickBot="1" x14ac:dyDescent="0.3"/>
    <row r="1357" spans="1:6" ht="15.75" thickBot="1" x14ac:dyDescent="0.3">
      <c r="A1357" s="1"/>
      <c r="B1357" s="2" t="s">
        <v>1</v>
      </c>
      <c r="F1357" s="30"/>
    </row>
    <row r="1358" spans="1:6" ht="15.75" thickBot="1" x14ac:dyDescent="0.3">
      <c r="A1358" s="3"/>
      <c r="B1358" s="4" t="s">
        <v>2</v>
      </c>
      <c r="E1358" s="5" t="s">
        <v>3</v>
      </c>
      <c r="F1358" s="6"/>
    </row>
    <row r="1359" spans="1:6" ht="15.75" thickBot="1" x14ac:dyDescent="0.3">
      <c r="A1359" s="7" t="s">
        <v>303</v>
      </c>
      <c r="B1359" s="8" t="s">
        <v>991</v>
      </c>
      <c r="C1359" s="9"/>
      <c r="D1359" s="10"/>
      <c r="E1359" s="11"/>
      <c r="F1359" s="12" t="s">
        <v>30</v>
      </c>
    </row>
    <row r="1360" spans="1:6" x14ac:dyDescent="0.25">
      <c r="A1360" s="13" t="s">
        <v>4</v>
      </c>
      <c r="B1360" s="14" t="s">
        <v>5</v>
      </c>
      <c r="C1360" s="14" t="s">
        <v>6</v>
      </c>
      <c r="D1360" s="15" t="s">
        <v>7</v>
      </c>
      <c r="E1360" s="16" t="s">
        <v>8</v>
      </c>
      <c r="F1360" s="17" t="s">
        <v>9</v>
      </c>
    </row>
    <row r="1361" spans="1:6" x14ac:dyDescent="0.25">
      <c r="A1361" s="18" t="s">
        <v>44</v>
      </c>
      <c r="B1361" s="19" t="s">
        <v>45</v>
      </c>
      <c r="C1361" s="20" t="s">
        <v>22</v>
      </c>
      <c r="D1361" s="21">
        <v>3.2000000000000001E-2</v>
      </c>
      <c r="E1361" s="22"/>
      <c r="F1361" s="23">
        <f>TRUNC(D1361*E1361,2)</f>
        <v>0</v>
      </c>
    </row>
    <row r="1362" spans="1:6" x14ac:dyDescent="0.25">
      <c r="A1362" s="18" t="s">
        <v>44</v>
      </c>
      <c r="B1362" s="19" t="s">
        <v>45</v>
      </c>
      <c r="C1362" s="20" t="s">
        <v>23</v>
      </c>
      <c r="D1362" s="39">
        <v>0.03</v>
      </c>
      <c r="E1362" s="22"/>
      <c r="F1362" s="23">
        <f>TRUNC(D1362*E1362,2)</f>
        <v>0</v>
      </c>
    </row>
    <row r="1363" spans="1:6" x14ac:dyDescent="0.25">
      <c r="A1363" s="18">
        <v>88309</v>
      </c>
      <c r="B1363" s="19" t="s">
        <v>41</v>
      </c>
      <c r="C1363" s="20" t="s">
        <v>10</v>
      </c>
      <c r="D1363" s="21">
        <v>1.03</v>
      </c>
      <c r="E1363" s="22"/>
      <c r="F1363" s="23">
        <f t="shared" ref="F1363:F1365" si="121">TRUNC(D1363*E1363,2)</f>
        <v>0</v>
      </c>
    </row>
    <row r="1364" spans="1:6" x14ac:dyDescent="0.25">
      <c r="A1364" s="18">
        <v>88316</v>
      </c>
      <c r="B1364" s="19" t="s">
        <v>11</v>
      </c>
      <c r="C1364" s="20" t="s">
        <v>10</v>
      </c>
      <c r="D1364" s="21">
        <v>0.34300000000000003</v>
      </c>
      <c r="E1364" s="22"/>
      <c r="F1364" s="23">
        <f t="shared" si="121"/>
        <v>0</v>
      </c>
    </row>
    <row r="1365" spans="1:6" ht="15.75" thickBot="1" x14ac:dyDescent="0.3">
      <c r="A1365" s="18">
        <v>367</v>
      </c>
      <c r="B1365" s="34" t="s">
        <v>853</v>
      </c>
      <c r="C1365" s="20" t="s">
        <v>28</v>
      </c>
      <c r="D1365" s="33">
        <v>1.05</v>
      </c>
      <c r="E1365" s="22"/>
      <c r="F1365" s="23">
        <f t="shared" si="121"/>
        <v>0</v>
      </c>
    </row>
    <row r="1366" spans="1:6" ht="15.75" thickBot="1" x14ac:dyDescent="0.3">
      <c r="A1366" s="25"/>
      <c r="B1366" s="26"/>
      <c r="C1366" s="26"/>
      <c r="D1366" s="27"/>
      <c r="E1366" s="28" t="s">
        <v>12</v>
      </c>
      <c r="F1366" s="29">
        <f>SUM(F1361:F1365)</f>
        <v>0</v>
      </c>
    </row>
    <row r="1367" spans="1:6" ht="15.75" thickBot="1" x14ac:dyDescent="0.3"/>
    <row r="1368" spans="1:6" ht="15.75" thickBot="1" x14ac:dyDescent="0.3">
      <c r="A1368" s="1"/>
      <c r="B1368" s="2" t="s">
        <v>1</v>
      </c>
      <c r="F1368" s="30">
        <v>93358</v>
      </c>
    </row>
    <row r="1369" spans="1:6" ht="15.75" thickBot="1" x14ac:dyDescent="0.3">
      <c r="A1369" s="3"/>
      <c r="B1369" s="4" t="s">
        <v>2</v>
      </c>
      <c r="E1369" s="5" t="s">
        <v>3</v>
      </c>
      <c r="F1369" s="6"/>
    </row>
    <row r="1370" spans="1:6" ht="23.25" thickBot="1" x14ac:dyDescent="0.3">
      <c r="A1370" s="7" t="s">
        <v>304</v>
      </c>
      <c r="B1370" s="8" t="s">
        <v>305</v>
      </c>
      <c r="C1370" s="9"/>
      <c r="D1370" s="10"/>
      <c r="E1370" s="11"/>
      <c r="F1370" s="12" t="s">
        <v>30</v>
      </c>
    </row>
    <row r="1371" spans="1:6" x14ac:dyDescent="0.25">
      <c r="A1371" s="13" t="s">
        <v>4</v>
      </c>
      <c r="B1371" s="14" t="s">
        <v>5</v>
      </c>
      <c r="C1371" s="14" t="s">
        <v>6</v>
      </c>
      <c r="D1371" s="15" t="s">
        <v>7</v>
      </c>
      <c r="E1371" s="16" t="s">
        <v>8</v>
      </c>
      <c r="F1371" s="17" t="s">
        <v>9</v>
      </c>
    </row>
    <row r="1372" spans="1:6" ht="15.75" thickBot="1" x14ac:dyDescent="0.3">
      <c r="A1372" s="18">
        <v>88316</v>
      </c>
      <c r="B1372" s="19" t="s">
        <v>11</v>
      </c>
      <c r="C1372" s="20" t="s">
        <v>10</v>
      </c>
      <c r="D1372" s="21">
        <v>5.5977399999999999</v>
      </c>
      <c r="E1372" s="22"/>
      <c r="F1372" s="23">
        <f t="shared" ref="F1372" si="122">TRUNC(D1372*E1372,2)</f>
        <v>0</v>
      </c>
    </row>
    <row r="1373" spans="1:6" ht="15.75" thickBot="1" x14ac:dyDescent="0.3">
      <c r="A1373" s="25"/>
      <c r="B1373" s="26"/>
      <c r="C1373" s="26"/>
      <c r="D1373" s="27"/>
      <c r="E1373" s="28" t="s">
        <v>12</v>
      </c>
      <c r="F1373" s="29">
        <f>SUM(F1372:F1372)</f>
        <v>0</v>
      </c>
    </row>
    <row r="1374" spans="1:6" ht="15.75" thickBot="1" x14ac:dyDescent="0.3"/>
    <row r="1375" spans="1:6" ht="15.75" thickBot="1" x14ac:dyDescent="0.3">
      <c r="A1375" s="1"/>
      <c r="B1375" s="2" t="s">
        <v>1</v>
      </c>
      <c r="F1375" s="30">
        <v>102320</v>
      </c>
    </row>
    <row r="1376" spans="1:6" ht="15.75" thickBot="1" x14ac:dyDescent="0.3">
      <c r="A1376" s="3"/>
      <c r="B1376" s="4" t="s">
        <v>2</v>
      </c>
      <c r="E1376" s="5" t="s">
        <v>3</v>
      </c>
      <c r="F1376" s="6"/>
    </row>
    <row r="1377" spans="1:6" ht="34.5" thickBot="1" x14ac:dyDescent="0.3">
      <c r="A1377" s="7" t="s">
        <v>306</v>
      </c>
      <c r="B1377" s="8" t="s">
        <v>307</v>
      </c>
      <c r="C1377" s="9"/>
      <c r="D1377" s="10"/>
      <c r="E1377" s="11"/>
      <c r="F1377" s="12" t="s">
        <v>30</v>
      </c>
    </row>
    <row r="1378" spans="1:6" x14ac:dyDescent="0.25">
      <c r="A1378" s="13" t="s">
        <v>4</v>
      </c>
      <c r="B1378" s="14" t="s">
        <v>5</v>
      </c>
      <c r="C1378" s="14" t="s">
        <v>6</v>
      </c>
      <c r="D1378" s="15" t="s">
        <v>7</v>
      </c>
      <c r="E1378" s="16" t="s">
        <v>8</v>
      </c>
      <c r="F1378" s="17" t="s">
        <v>9</v>
      </c>
    </row>
    <row r="1379" spans="1:6" x14ac:dyDescent="0.25">
      <c r="A1379" s="18" t="s">
        <v>60</v>
      </c>
      <c r="B1379" s="19" t="s">
        <v>61</v>
      </c>
      <c r="C1379" s="20" t="s">
        <v>22</v>
      </c>
      <c r="D1379" s="21">
        <v>1.6400000000000001E-2</v>
      </c>
      <c r="E1379" s="22"/>
      <c r="F1379" s="23">
        <f>TRUNC(D1379*E1379,2)</f>
        <v>0</v>
      </c>
    </row>
    <row r="1380" spans="1:6" x14ac:dyDescent="0.25">
      <c r="A1380" s="18" t="s">
        <v>60</v>
      </c>
      <c r="B1380" s="19" t="s">
        <v>61</v>
      </c>
      <c r="C1380" s="20" t="s">
        <v>23</v>
      </c>
      <c r="D1380" s="39">
        <v>1.7899999999999999E-2</v>
      </c>
      <c r="E1380" s="22"/>
      <c r="F1380" s="23">
        <f>TRUNC(D1380*E1380,2)</f>
        <v>0</v>
      </c>
    </row>
    <row r="1381" spans="1:6" ht="15.75" thickBot="1" x14ac:dyDescent="0.3">
      <c r="A1381" s="18">
        <v>88316</v>
      </c>
      <c r="B1381" s="19" t="s">
        <v>11</v>
      </c>
      <c r="C1381" s="20" t="s">
        <v>10</v>
      </c>
      <c r="D1381" s="21">
        <v>3.4299999999999997E-2</v>
      </c>
      <c r="E1381" s="22"/>
      <c r="F1381" s="23">
        <f t="shared" ref="F1381" si="123">TRUNC(D1381*E1381,2)</f>
        <v>0</v>
      </c>
    </row>
    <row r="1382" spans="1:6" ht="15.75" thickBot="1" x14ac:dyDescent="0.3">
      <c r="A1382" s="25"/>
      <c r="B1382" s="26"/>
      <c r="C1382" s="26"/>
      <c r="D1382" s="27"/>
      <c r="E1382" s="28" t="s">
        <v>12</v>
      </c>
      <c r="F1382" s="29">
        <f>SUM(F1379:F1381)</f>
        <v>0</v>
      </c>
    </row>
    <row r="1383" spans="1:6" ht="15.75" thickBot="1" x14ac:dyDescent="0.3"/>
    <row r="1384" spans="1:6" ht="15.75" thickBot="1" x14ac:dyDescent="0.3">
      <c r="A1384" s="1"/>
      <c r="B1384" s="2" t="s">
        <v>1</v>
      </c>
      <c r="F1384" s="30">
        <v>96529</v>
      </c>
    </row>
    <row r="1385" spans="1:6" ht="15.75" thickBot="1" x14ac:dyDescent="0.3">
      <c r="A1385" s="3"/>
      <c r="B1385" s="4" t="s">
        <v>2</v>
      </c>
      <c r="E1385" s="5" t="s">
        <v>3</v>
      </c>
      <c r="F1385" s="6"/>
    </row>
    <row r="1386" spans="1:6" ht="23.25" thickBot="1" x14ac:dyDescent="0.3">
      <c r="A1386" s="7" t="s">
        <v>308</v>
      </c>
      <c r="B1386" s="8" t="s">
        <v>309</v>
      </c>
      <c r="C1386" s="9"/>
      <c r="D1386" s="10"/>
      <c r="E1386" s="11"/>
      <c r="F1386" s="12" t="s">
        <v>854</v>
      </c>
    </row>
    <row r="1387" spans="1:6" x14ac:dyDescent="0.25">
      <c r="A1387" s="13" t="s">
        <v>4</v>
      </c>
      <c r="B1387" s="14" t="s">
        <v>5</v>
      </c>
      <c r="C1387" s="14" t="s">
        <v>6</v>
      </c>
      <c r="D1387" s="15" t="s">
        <v>7</v>
      </c>
      <c r="E1387" s="16" t="s">
        <v>8</v>
      </c>
      <c r="F1387" s="17" t="s">
        <v>9</v>
      </c>
    </row>
    <row r="1388" spans="1:6" x14ac:dyDescent="0.25">
      <c r="A1388" s="18" t="s">
        <v>855</v>
      </c>
      <c r="B1388" s="19" t="s">
        <v>856</v>
      </c>
      <c r="C1388" s="20" t="s">
        <v>22</v>
      </c>
      <c r="D1388" s="21">
        <v>0.29499999999999998</v>
      </c>
      <c r="E1388" s="22"/>
      <c r="F1388" s="23">
        <f t="shared" ref="F1388:F1396" si="124">TRUNC(D1388*E1388,2)</f>
        <v>0</v>
      </c>
    </row>
    <row r="1389" spans="1:6" x14ac:dyDescent="0.25">
      <c r="A1389" s="18" t="s">
        <v>855</v>
      </c>
      <c r="B1389" s="19" t="s">
        <v>856</v>
      </c>
      <c r="C1389" s="20" t="s">
        <v>23</v>
      </c>
      <c r="D1389" s="21">
        <v>0.14399999999999999</v>
      </c>
      <c r="E1389" s="22"/>
      <c r="F1389" s="23">
        <f t="shared" si="124"/>
        <v>0</v>
      </c>
    </row>
    <row r="1390" spans="1:6" ht="22.5" x14ac:dyDescent="0.25">
      <c r="A1390" s="18">
        <v>88262</v>
      </c>
      <c r="B1390" s="19" t="s">
        <v>857</v>
      </c>
      <c r="C1390" s="20" t="s">
        <v>10</v>
      </c>
      <c r="D1390" s="21">
        <v>4.3710000000000004</v>
      </c>
      <c r="E1390" s="22"/>
      <c r="F1390" s="23">
        <f t="shared" si="124"/>
        <v>0</v>
      </c>
    </row>
    <row r="1391" spans="1:6" ht="22.5" x14ac:dyDescent="0.25">
      <c r="A1391" s="18">
        <v>88239</v>
      </c>
      <c r="B1391" s="19" t="s">
        <v>858</v>
      </c>
      <c r="C1391" s="20" t="s">
        <v>10</v>
      </c>
      <c r="D1391" s="21">
        <v>1.407</v>
      </c>
      <c r="E1391" s="22"/>
      <c r="F1391" s="23">
        <f t="shared" si="124"/>
        <v>0</v>
      </c>
    </row>
    <row r="1392" spans="1:6" x14ac:dyDescent="0.25">
      <c r="A1392" s="40">
        <v>6212</v>
      </c>
      <c r="B1392" s="19" t="s">
        <v>859</v>
      </c>
      <c r="C1392" s="24" t="s">
        <v>113</v>
      </c>
      <c r="D1392" s="21">
        <v>4.74</v>
      </c>
      <c r="E1392" s="22"/>
      <c r="F1392" s="23">
        <f t="shared" si="124"/>
        <v>0</v>
      </c>
    </row>
    <row r="1393" spans="1:6" x14ac:dyDescent="0.25">
      <c r="A1393" s="40">
        <v>4517</v>
      </c>
      <c r="B1393" s="19" t="s">
        <v>819</v>
      </c>
      <c r="C1393" s="24" t="s">
        <v>113</v>
      </c>
      <c r="D1393" s="21">
        <v>17.105</v>
      </c>
      <c r="E1393" s="22"/>
      <c r="F1393" s="23">
        <f t="shared" si="124"/>
        <v>0</v>
      </c>
    </row>
    <row r="1394" spans="1:6" ht="22.5" x14ac:dyDescent="0.25">
      <c r="A1394" s="40">
        <v>4491</v>
      </c>
      <c r="B1394" s="19" t="s">
        <v>818</v>
      </c>
      <c r="C1394" s="24" t="s">
        <v>830</v>
      </c>
      <c r="D1394" s="21">
        <v>0.60499999999999998</v>
      </c>
      <c r="E1394" s="22"/>
      <c r="F1394" s="23">
        <f t="shared" si="124"/>
        <v>0</v>
      </c>
    </row>
    <row r="1395" spans="1:6" x14ac:dyDescent="0.25">
      <c r="A1395" s="40">
        <v>5069</v>
      </c>
      <c r="B1395" s="19" t="s">
        <v>821</v>
      </c>
      <c r="C1395" s="24" t="s">
        <v>179</v>
      </c>
      <c r="D1395" s="21">
        <v>0.245</v>
      </c>
      <c r="E1395" s="22"/>
      <c r="F1395" s="23">
        <f t="shared" si="124"/>
        <v>0</v>
      </c>
    </row>
    <row r="1396" spans="1:6" ht="15.75" thickBot="1" x14ac:dyDescent="0.3">
      <c r="A1396" s="40">
        <v>2692</v>
      </c>
      <c r="B1396" s="19" t="s">
        <v>817</v>
      </c>
      <c r="C1396" s="24" t="s">
        <v>829</v>
      </c>
      <c r="D1396" s="21">
        <v>1.7000000000000001E-2</v>
      </c>
      <c r="E1396" s="22"/>
      <c r="F1396" s="23">
        <f t="shared" si="124"/>
        <v>0</v>
      </c>
    </row>
    <row r="1397" spans="1:6" ht="15.75" thickBot="1" x14ac:dyDescent="0.3">
      <c r="A1397" s="25"/>
      <c r="B1397" s="26"/>
      <c r="C1397" s="26"/>
      <c r="D1397" s="27"/>
      <c r="E1397" s="28" t="s">
        <v>12</v>
      </c>
      <c r="F1397" s="29">
        <f>SUM(F1388:F1396)</f>
        <v>0</v>
      </c>
    </row>
    <row r="1398" spans="1:6" ht="15.75" thickBot="1" x14ac:dyDescent="0.3"/>
    <row r="1399" spans="1:6" ht="15.75" thickBot="1" x14ac:dyDescent="0.3">
      <c r="A1399" s="1"/>
      <c r="B1399" s="2" t="s">
        <v>1</v>
      </c>
      <c r="F1399" s="30">
        <v>96536</v>
      </c>
    </row>
    <row r="1400" spans="1:6" ht="15.75" thickBot="1" x14ac:dyDescent="0.3">
      <c r="A1400" s="3"/>
      <c r="B1400" s="4" t="s">
        <v>2</v>
      </c>
      <c r="E1400" s="5" t="s">
        <v>3</v>
      </c>
      <c r="F1400" s="6"/>
    </row>
    <row r="1401" spans="1:6" ht="23.25" thickBot="1" x14ac:dyDescent="0.3">
      <c r="A1401" s="7" t="s">
        <v>310</v>
      </c>
      <c r="B1401" s="8" t="s">
        <v>311</v>
      </c>
      <c r="C1401" s="9"/>
      <c r="D1401" s="10"/>
      <c r="E1401" s="11"/>
      <c r="F1401" s="12" t="s">
        <v>854</v>
      </c>
    </row>
    <row r="1402" spans="1:6" x14ac:dyDescent="0.25">
      <c r="A1402" s="13" t="s">
        <v>4</v>
      </c>
      <c r="B1402" s="14" t="s">
        <v>5</v>
      </c>
      <c r="C1402" s="14" t="s">
        <v>6</v>
      </c>
      <c r="D1402" s="15" t="s">
        <v>7</v>
      </c>
      <c r="E1402" s="16" t="s">
        <v>8</v>
      </c>
      <c r="F1402" s="17" t="s">
        <v>9</v>
      </c>
    </row>
    <row r="1403" spans="1:6" x14ac:dyDescent="0.25">
      <c r="A1403" s="18" t="s">
        <v>855</v>
      </c>
      <c r="B1403" s="19" t="s">
        <v>856</v>
      </c>
      <c r="C1403" s="20" t="s">
        <v>22</v>
      </c>
      <c r="D1403" s="21">
        <v>1.7000000000000001E-2</v>
      </c>
      <c r="E1403" s="22"/>
      <c r="F1403" s="23">
        <f t="shared" ref="F1403:F1411" si="125">TRUNC(D1403*E1403,2)</f>
        <v>0</v>
      </c>
    </row>
    <row r="1404" spans="1:6" x14ac:dyDescent="0.25">
      <c r="A1404" s="18" t="s">
        <v>855</v>
      </c>
      <c r="B1404" s="19" t="s">
        <v>856</v>
      </c>
      <c r="C1404" s="20" t="s">
        <v>23</v>
      </c>
      <c r="D1404" s="21">
        <v>1.4E-2</v>
      </c>
      <c r="E1404" s="22"/>
      <c r="F1404" s="23">
        <f t="shared" si="125"/>
        <v>0</v>
      </c>
    </row>
    <row r="1405" spans="1:6" ht="22.5" x14ac:dyDescent="0.25">
      <c r="A1405" s="18">
        <v>88262</v>
      </c>
      <c r="B1405" s="19" t="s">
        <v>857</v>
      </c>
      <c r="C1405" s="20" t="s">
        <v>10</v>
      </c>
      <c r="D1405" s="21">
        <v>1.145</v>
      </c>
      <c r="E1405" s="22"/>
      <c r="F1405" s="23">
        <f t="shared" si="125"/>
        <v>0</v>
      </c>
    </row>
    <row r="1406" spans="1:6" ht="22.5" x14ac:dyDescent="0.25">
      <c r="A1406" s="18">
        <v>88239</v>
      </c>
      <c r="B1406" s="19" t="s">
        <v>858</v>
      </c>
      <c r="C1406" s="20" t="s">
        <v>10</v>
      </c>
      <c r="D1406" s="21">
        <v>0.47099999999999997</v>
      </c>
      <c r="E1406" s="22"/>
      <c r="F1406" s="23">
        <f t="shared" si="125"/>
        <v>0</v>
      </c>
    </row>
    <row r="1407" spans="1:6" x14ac:dyDescent="0.25">
      <c r="A1407" s="40">
        <v>6212</v>
      </c>
      <c r="B1407" s="19" t="s">
        <v>859</v>
      </c>
      <c r="C1407" s="24" t="s">
        <v>113</v>
      </c>
      <c r="D1407" s="21">
        <v>1.008</v>
      </c>
      <c r="E1407" s="22"/>
      <c r="F1407" s="23">
        <f t="shared" si="125"/>
        <v>0</v>
      </c>
    </row>
    <row r="1408" spans="1:6" x14ac:dyDescent="0.25">
      <c r="A1408" s="40">
        <v>4517</v>
      </c>
      <c r="B1408" s="19" t="s">
        <v>819</v>
      </c>
      <c r="C1408" s="24" t="s">
        <v>113</v>
      </c>
      <c r="D1408" s="21">
        <v>0.56699999999999995</v>
      </c>
      <c r="E1408" s="22"/>
      <c r="F1408" s="23">
        <f t="shared" si="125"/>
        <v>0</v>
      </c>
    </row>
    <row r="1409" spans="1:6" ht="22.5" x14ac:dyDescent="0.25">
      <c r="A1409" s="40">
        <v>4491</v>
      </c>
      <c r="B1409" s="19" t="s">
        <v>818</v>
      </c>
      <c r="C1409" s="24" t="s">
        <v>830</v>
      </c>
      <c r="D1409" s="21">
        <v>0.60499999999999998</v>
      </c>
      <c r="E1409" s="22"/>
      <c r="F1409" s="23">
        <f t="shared" si="125"/>
        <v>0</v>
      </c>
    </row>
    <row r="1410" spans="1:6" x14ac:dyDescent="0.25">
      <c r="A1410" s="40">
        <v>5069</v>
      </c>
      <c r="B1410" s="19" t="s">
        <v>821</v>
      </c>
      <c r="C1410" s="24" t="s">
        <v>179</v>
      </c>
      <c r="D1410" s="21">
        <v>0.06</v>
      </c>
      <c r="E1410" s="22"/>
      <c r="F1410" s="23">
        <f t="shared" si="125"/>
        <v>0</v>
      </c>
    </row>
    <row r="1411" spans="1:6" ht="15.75" thickBot="1" x14ac:dyDescent="0.3">
      <c r="A1411" s="40">
        <v>2692</v>
      </c>
      <c r="B1411" s="19" t="s">
        <v>817</v>
      </c>
      <c r="C1411" s="24" t="s">
        <v>829</v>
      </c>
      <c r="D1411" s="21">
        <v>1.7000000000000001E-2</v>
      </c>
      <c r="E1411" s="22"/>
      <c r="F1411" s="23">
        <f t="shared" si="125"/>
        <v>0</v>
      </c>
    </row>
    <row r="1412" spans="1:6" ht="15.75" thickBot="1" x14ac:dyDescent="0.3">
      <c r="A1412" s="25"/>
      <c r="B1412" s="26"/>
      <c r="C1412" s="26"/>
      <c r="D1412" s="27"/>
      <c r="E1412" s="28" t="s">
        <v>12</v>
      </c>
      <c r="F1412" s="29">
        <f>SUM(F1403:F1411)</f>
        <v>0</v>
      </c>
    </row>
    <row r="1413" spans="1:6" ht="15.75" thickBot="1" x14ac:dyDescent="0.3"/>
    <row r="1414" spans="1:6" ht="15.75" thickBot="1" x14ac:dyDescent="0.3">
      <c r="A1414" s="1"/>
      <c r="B1414" s="2" t="s">
        <v>1</v>
      </c>
      <c r="F1414" s="30">
        <v>96542</v>
      </c>
    </row>
    <row r="1415" spans="1:6" ht="15.75" thickBot="1" x14ac:dyDescent="0.3">
      <c r="A1415" s="3"/>
      <c r="B1415" s="4" t="s">
        <v>2</v>
      </c>
      <c r="E1415" s="5" t="s">
        <v>3</v>
      </c>
      <c r="F1415" s="6"/>
    </row>
    <row r="1416" spans="1:6" ht="27" customHeight="1" thickBot="1" x14ac:dyDescent="0.3">
      <c r="A1416" s="7" t="s">
        <v>312</v>
      </c>
      <c r="B1416" s="8" t="s">
        <v>313</v>
      </c>
      <c r="C1416" s="9"/>
      <c r="D1416" s="10"/>
      <c r="E1416" s="11"/>
      <c r="F1416" s="12" t="s">
        <v>854</v>
      </c>
    </row>
    <row r="1417" spans="1:6" x14ac:dyDescent="0.25">
      <c r="A1417" s="13" t="s">
        <v>4</v>
      </c>
      <c r="B1417" s="14" t="s">
        <v>5</v>
      </c>
      <c r="C1417" s="14" t="s">
        <v>6</v>
      </c>
      <c r="D1417" s="15" t="s">
        <v>7</v>
      </c>
      <c r="E1417" s="16" t="s">
        <v>8</v>
      </c>
      <c r="F1417" s="17" t="s">
        <v>9</v>
      </c>
    </row>
    <row r="1418" spans="1:6" x14ac:dyDescent="0.25">
      <c r="A1418" s="18" t="s">
        <v>855</v>
      </c>
      <c r="B1418" s="19" t="s">
        <v>856</v>
      </c>
      <c r="C1418" s="20" t="s">
        <v>22</v>
      </c>
      <c r="D1418" s="21">
        <v>1.4E-2</v>
      </c>
      <c r="E1418" s="22"/>
      <c r="F1418" s="23">
        <f t="shared" ref="F1418:F1426" si="126">TRUNC(D1418*E1418,2)</f>
        <v>0</v>
      </c>
    </row>
    <row r="1419" spans="1:6" x14ac:dyDescent="0.25">
      <c r="A1419" s="18" t="s">
        <v>855</v>
      </c>
      <c r="B1419" s="19" t="s">
        <v>856</v>
      </c>
      <c r="C1419" s="20" t="s">
        <v>23</v>
      </c>
      <c r="D1419" s="21">
        <v>2.9000000000000001E-2</v>
      </c>
      <c r="E1419" s="22"/>
      <c r="F1419" s="23">
        <f t="shared" si="126"/>
        <v>0</v>
      </c>
    </row>
    <row r="1420" spans="1:6" ht="22.5" x14ac:dyDescent="0.25">
      <c r="A1420" s="18">
        <v>88262</v>
      </c>
      <c r="B1420" s="19" t="s">
        <v>857</v>
      </c>
      <c r="C1420" s="20" t="s">
        <v>10</v>
      </c>
      <c r="D1420" s="21">
        <v>0.72499999999999998</v>
      </c>
      <c r="E1420" s="22"/>
      <c r="F1420" s="23">
        <f t="shared" si="126"/>
        <v>0</v>
      </c>
    </row>
    <row r="1421" spans="1:6" ht="22.5" x14ac:dyDescent="0.25">
      <c r="A1421" s="18">
        <v>88239</v>
      </c>
      <c r="B1421" s="19" t="s">
        <v>858</v>
      </c>
      <c r="C1421" s="20" t="s">
        <v>10</v>
      </c>
      <c r="D1421" s="21">
        <v>1.7490000000000001</v>
      </c>
      <c r="E1421" s="22"/>
      <c r="F1421" s="23">
        <f t="shared" si="126"/>
        <v>0</v>
      </c>
    </row>
    <row r="1422" spans="1:6" ht="22.5" x14ac:dyDescent="0.25">
      <c r="A1422" s="40">
        <v>1355</v>
      </c>
      <c r="B1422" s="19" t="s">
        <v>860</v>
      </c>
      <c r="C1422" s="24" t="s">
        <v>178</v>
      </c>
      <c r="D1422" s="21">
        <v>0.315</v>
      </c>
      <c r="E1422" s="22"/>
      <c r="F1422" s="23">
        <f t="shared" si="126"/>
        <v>0</v>
      </c>
    </row>
    <row r="1423" spans="1:6" x14ac:dyDescent="0.25">
      <c r="A1423" s="40">
        <v>4517</v>
      </c>
      <c r="B1423" s="19" t="s">
        <v>819</v>
      </c>
      <c r="C1423" s="24" t="s">
        <v>113</v>
      </c>
      <c r="D1423" s="21">
        <v>0.72199999999999998</v>
      </c>
      <c r="E1423" s="22"/>
      <c r="F1423" s="23">
        <f t="shared" si="126"/>
        <v>0</v>
      </c>
    </row>
    <row r="1424" spans="1:6" ht="22.5" x14ac:dyDescent="0.25">
      <c r="A1424" s="40">
        <v>4491</v>
      </c>
      <c r="B1424" s="19" t="s">
        <v>818</v>
      </c>
      <c r="C1424" s="24" t="s">
        <v>830</v>
      </c>
      <c r="D1424" s="21">
        <v>1.218</v>
      </c>
      <c r="E1424" s="22"/>
      <c r="F1424" s="23">
        <f t="shared" si="126"/>
        <v>0</v>
      </c>
    </row>
    <row r="1425" spans="1:6" x14ac:dyDescent="0.25">
      <c r="A1425" s="40">
        <v>5069</v>
      </c>
      <c r="B1425" s="19" t="s">
        <v>821</v>
      </c>
      <c r="C1425" s="24" t="s">
        <v>179</v>
      </c>
      <c r="D1425" s="21">
        <v>0.33</v>
      </c>
      <c r="E1425" s="22"/>
      <c r="F1425" s="23">
        <f t="shared" si="126"/>
        <v>0</v>
      </c>
    </row>
    <row r="1426" spans="1:6" ht="15.75" thickBot="1" x14ac:dyDescent="0.3">
      <c r="A1426" s="40">
        <v>2692</v>
      </c>
      <c r="B1426" s="19" t="s">
        <v>817</v>
      </c>
      <c r="C1426" s="24" t="s">
        <v>829</v>
      </c>
      <c r="D1426" s="21">
        <v>0.01</v>
      </c>
      <c r="E1426" s="22"/>
      <c r="F1426" s="23">
        <f t="shared" si="126"/>
        <v>0</v>
      </c>
    </row>
    <row r="1427" spans="1:6" ht="15.75" thickBot="1" x14ac:dyDescent="0.3">
      <c r="A1427" s="25"/>
      <c r="B1427" s="26"/>
      <c r="C1427" s="26"/>
      <c r="D1427" s="27"/>
      <c r="E1427" s="28" t="s">
        <v>12</v>
      </c>
      <c r="F1427" s="29">
        <f>SUM(F1418:F1426)</f>
        <v>0</v>
      </c>
    </row>
    <row r="1428" spans="1:6" ht="15.75" thickBot="1" x14ac:dyDescent="0.3"/>
    <row r="1429" spans="1:6" ht="15.75" thickBot="1" x14ac:dyDescent="0.3">
      <c r="A1429" s="1"/>
      <c r="B1429" s="2" t="s">
        <v>1</v>
      </c>
      <c r="F1429" s="30"/>
    </row>
    <row r="1430" spans="1:6" ht="15.75" thickBot="1" x14ac:dyDescent="0.3">
      <c r="A1430" s="3"/>
      <c r="B1430" s="4" t="s">
        <v>2</v>
      </c>
      <c r="E1430" s="5" t="s">
        <v>3</v>
      </c>
      <c r="F1430" s="6"/>
    </row>
    <row r="1431" spans="1:6" ht="15.75" thickBot="1" x14ac:dyDescent="0.3">
      <c r="A1431" s="7" t="s">
        <v>314</v>
      </c>
      <c r="B1431" s="8" t="s">
        <v>315</v>
      </c>
      <c r="C1431" s="9"/>
      <c r="D1431" s="10"/>
      <c r="E1431" s="11"/>
      <c r="F1431" s="12" t="s">
        <v>866</v>
      </c>
    </row>
    <row r="1432" spans="1:6" x14ac:dyDescent="0.25">
      <c r="A1432" s="13" t="s">
        <v>4</v>
      </c>
      <c r="B1432" s="14" t="s">
        <v>5</v>
      </c>
      <c r="C1432" s="14" t="s">
        <v>6</v>
      </c>
      <c r="D1432" s="15" t="s">
        <v>7</v>
      </c>
      <c r="E1432" s="16" t="s">
        <v>8</v>
      </c>
      <c r="F1432" s="17" t="s">
        <v>9</v>
      </c>
    </row>
    <row r="1433" spans="1:6" x14ac:dyDescent="0.25">
      <c r="A1433" s="18" t="s">
        <v>861</v>
      </c>
      <c r="B1433" s="19" t="s">
        <v>864</v>
      </c>
      <c r="C1433" s="20" t="s">
        <v>22</v>
      </c>
      <c r="D1433" s="21">
        <v>1</v>
      </c>
      <c r="E1433" s="22"/>
      <c r="F1433" s="23">
        <f t="shared" ref="F1433:F1435" si="127">TRUNC(D1433*E1433,2)</f>
        <v>0</v>
      </c>
    </row>
    <row r="1434" spans="1:6" x14ac:dyDescent="0.25">
      <c r="A1434" s="18" t="s">
        <v>862</v>
      </c>
      <c r="B1434" s="19" t="s">
        <v>865</v>
      </c>
      <c r="C1434" s="20" t="s">
        <v>22</v>
      </c>
      <c r="D1434" s="21">
        <v>1</v>
      </c>
      <c r="E1434" s="22"/>
      <c r="F1434" s="23">
        <f t="shared" si="127"/>
        <v>0</v>
      </c>
    </row>
    <row r="1435" spans="1:6" ht="23.25" thickBot="1" x14ac:dyDescent="0.3">
      <c r="A1435" s="18">
        <v>88248</v>
      </c>
      <c r="B1435" s="19" t="s">
        <v>863</v>
      </c>
      <c r="C1435" s="20" t="s">
        <v>10</v>
      </c>
      <c r="D1435" s="21">
        <v>0.06</v>
      </c>
      <c r="E1435" s="22"/>
      <c r="F1435" s="23">
        <f t="shared" si="127"/>
        <v>0</v>
      </c>
    </row>
    <row r="1436" spans="1:6" ht="15.75" thickBot="1" x14ac:dyDescent="0.3">
      <c r="A1436" s="25"/>
      <c r="B1436" s="26"/>
      <c r="C1436" s="26"/>
      <c r="D1436" s="27"/>
      <c r="E1436" s="28" t="s">
        <v>12</v>
      </c>
      <c r="F1436" s="29">
        <f>SUM(F1433:F1435)</f>
        <v>0</v>
      </c>
    </row>
    <row r="1437" spans="1:6" ht="15.75" thickBot="1" x14ac:dyDescent="0.3"/>
    <row r="1438" spans="1:6" ht="15.75" thickBot="1" x14ac:dyDescent="0.3">
      <c r="A1438" s="1"/>
      <c r="B1438" s="2" t="s">
        <v>1</v>
      </c>
      <c r="F1438" s="30">
        <v>2003562</v>
      </c>
    </row>
    <row r="1439" spans="1:6" ht="15.75" thickBot="1" x14ac:dyDescent="0.3">
      <c r="A1439" s="3"/>
      <c r="B1439" s="4" t="s">
        <v>2</v>
      </c>
      <c r="E1439" s="5" t="s">
        <v>3</v>
      </c>
      <c r="F1439" s="6"/>
    </row>
    <row r="1440" spans="1:6" ht="23.25" thickBot="1" x14ac:dyDescent="0.3">
      <c r="A1440" s="7" t="s">
        <v>316</v>
      </c>
      <c r="B1440" s="8" t="s">
        <v>317</v>
      </c>
      <c r="C1440" s="9"/>
      <c r="D1440" s="10"/>
      <c r="E1440" s="11"/>
      <c r="F1440" s="12" t="s">
        <v>47</v>
      </c>
    </row>
    <row r="1441" spans="1:6" x14ac:dyDescent="0.25">
      <c r="A1441" s="13" t="s">
        <v>4</v>
      </c>
      <c r="B1441" s="14" t="s">
        <v>5</v>
      </c>
      <c r="C1441" s="14" t="s">
        <v>6</v>
      </c>
      <c r="D1441" s="15" t="s">
        <v>7</v>
      </c>
      <c r="E1441" s="16" t="s">
        <v>8</v>
      </c>
      <c r="F1441" s="17" t="s">
        <v>9</v>
      </c>
    </row>
    <row r="1442" spans="1:6" x14ac:dyDescent="0.25">
      <c r="A1442" s="18" t="s">
        <v>60</v>
      </c>
      <c r="B1442" s="19" t="s">
        <v>61</v>
      </c>
      <c r="C1442" s="20" t="s">
        <v>22</v>
      </c>
      <c r="D1442" s="21">
        <v>2.9159999999999998E-2</v>
      </c>
      <c r="E1442" s="22"/>
      <c r="F1442" s="23">
        <f t="shared" ref="F1442:F1449" si="128">TRUNC(D1442*E1442,2)</f>
        <v>0</v>
      </c>
    </row>
    <row r="1443" spans="1:6" x14ac:dyDescent="0.25">
      <c r="A1443" s="18" t="s">
        <v>60</v>
      </c>
      <c r="B1443" s="19" t="s">
        <v>61</v>
      </c>
      <c r="C1443" s="20" t="s">
        <v>23</v>
      </c>
      <c r="D1443" s="21">
        <v>3.5279999999999999E-2</v>
      </c>
      <c r="E1443" s="22"/>
      <c r="F1443" s="23">
        <f t="shared" si="128"/>
        <v>0</v>
      </c>
    </row>
    <row r="1444" spans="1:6" x14ac:dyDescent="0.25">
      <c r="A1444" s="18">
        <v>88309</v>
      </c>
      <c r="B1444" s="19" t="s">
        <v>41</v>
      </c>
      <c r="C1444" s="20" t="s">
        <v>10</v>
      </c>
      <c r="D1444" s="21">
        <v>0.08</v>
      </c>
      <c r="E1444" s="22"/>
      <c r="F1444" s="23">
        <f t="shared" si="128"/>
        <v>0</v>
      </c>
    </row>
    <row r="1445" spans="1:6" x14ac:dyDescent="0.25">
      <c r="A1445" s="18">
        <v>88316</v>
      </c>
      <c r="B1445" s="19" t="s">
        <v>11</v>
      </c>
      <c r="C1445" s="20" t="s">
        <v>10</v>
      </c>
      <c r="D1445" s="21">
        <v>1.1717000000000002</v>
      </c>
      <c r="E1445" s="22"/>
      <c r="F1445" s="23">
        <f t="shared" si="128"/>
        <v>0</v>
      </c>
    </row>
    <row r="1446" spans="1:6" x14ac:dyDescent="0.25">
      <c r="A1446" s="40">
        <v>367</v>
      </c>
      <c r="B1446" s="19" t="s">
        <v>853</v>
      </c>
      <c r="C1446" s="24" t="s">
        <v>28</v>
      </c>
      <c r="D1446" s="21">
        <v>0.35499999999999998</v>
      </c>
      <c r="E1446" s="22"/>
      <c r="F1446" s="23">
        <f t="shared" si="128"/>
        <v>0</v>
      </c>
    </row>
    <row r="1447" spans="1:6" x14ac:dyDescent="0.25">
      <c r="A1447" s="40">
        <v>4718</v>
      </c>
      <c r="B1447" s="19" t="s">
        <v>849</v>
      </c>
      <c r="C1447" s="24" t="s">
        <v>28</v>
      </c>
      <c r="D1447" s="21">
        <v>0.13</v>
      </c>
      <c r="E1447" s="22"/>
      <c r="F1447" s="23">
        <f t="shared" si="128"/>
        <v>0</v>
      </c>
    </row>
    <row r="1448" spans="1:6" ht="22.5" x14ac:dyDescent="0.25">
      <c r="A1448" s="40">
        <v>93382</v>
      </c>
      <c r="B1448" s="19" t="s">
        <v>867</v>
      </c>
      <c r="C1448" s="24" t="s">
        <v>28</v>
      </c>
      <c r="D1448" s="21">
        <v>0.35499999999999998</v>
      </c>
      <c r="E1448" s="22"/>
      <c r="F1448" s="23">
        <f t="shared" si="128"/>
        <v>0</v>
      </c>
    </row>
    <row r="1449" spans="1:6" ht="23.25" thickBot="1" x14ac:dyDescent="0.3">
      <c r="A1449" s="40">
        <v>12583</v>
      </c>
      <c r="B1449" s="19" t="s">
        <v>868</v>
      </c>
      <c r="C1449" s="24" t="s">
        <v>113</v>
      </c>
      <c r="D1449" s="21">
        <v>1</v>
      </c>
      <c r="E1449" s="22"/>
      <c r="F1449" s="23">
        <f t="shared" si="128"/>
        <v>0</v>
      </c>
    </row>
    <row r="1450" spans="1:6" ht="15.75" thickBot="1" x14ac:dyDescent="0.3">
      <c r="A1450" s="25"/>
      <c r="B1450" s="26"/>
      <c r="C1450" s="26"/>
      <c r="D1450" s="27"/>
      <c r="E1450" s="28" t="s">
        <v>12</v>
      </c>
      <c r="F1450" s="29">
        <f>SUM(F1442:F1449)</f>
        <v>0</v>
      </c>
    </row>
    <row r="1451" spans="1:6" ht="15.75" thickBot="1" x14ac:dyDescent="0.3"/>
    <row r="1452" spans="1:6" ht="15.75" thickBot="1" x14ac:dyDescent="0.3">
      <c r="A1452" s="1"/>
      <c r="B1452" s="2" t="s">
        <v>1</v>
      </c>
      <c r="F1452" s="30"/>
    </row>
    <row r="1453" spans="1:6" ht="15.75" thickBot="1" x14ac:dyDescent="0.3">
      <c r="A1453" s="3"/>
      <c r="B1453" s="4" t="s">
        <v>2</v>
      </c>
      <c r="E1453" s="5" t="s">
        <v>3</v>
      </c>
      <c r="F1453" s="6"/>
    </row>
    <row r="1454" spans="1:6" ht="23.25" thickBot="1" x14ac:dyDescent="0.3">
      <c r="A1454" s="7" t="s">
        <v>318</v>
      </c>
      <c r="B1454" s="8" t="s">
        <v>319</v>
      </c>
      <c r="C1454" s="9"/>
      <c r="D1454" s="10"/>
      <c r="E1454" s="11"/>
      <c r="F1454" s="12" t="s">
        <v>47</v>
      </c>
    </row>
    <row r="1455" spans="1:6" x14ac:dyDescent="0.25">
      <c r="A1455" s="13" t="s">
        <v>4</v>
      </c>
      <c r="B1455" s="14" t="s">
        <v>5</v>
      </c>
      <c r="C1455" s="14" t="s">
        <v>6</v>
      </c>
      <c r="D1455" s="15" t="s">
        <v>7</v>
      </c>
      <c r="E1455" s="16" t="s">
        <v>8</v>
      </c>
      <c r="F1455" s="17" t="s">
        <v>9</v>
      </c>
    </row>
    <row r="1456" spans="1:6" x14ac:dyDescent="0.25">
      <c r="A1456" s="18" t="s">
        <v>60</v>
      </c>
      <c r="B1456" s="19" t="s">
        <v>61</v>
      </c>
      <c r="C1456" s="20" t="s">
        <v>22</v>
      </c>
      <c r="D1456" s="21">
        <v>2.9159999999999998E-2</v>
      </c>
      <c r="E1456" s="22"/>
      <c r="F1456" s="23">
        <f t="shared" ref="F1456:F1463" si="129">TRUNC(D1456*E1456,2)</f>
        <v>0</v>
      </c>
    </row>
    <row r="1457" spans="1:6" x14ac:dyDescent="0.25">
      <c r="A1457" s="18" t="s">
        <v>60</v>
      </c>
      <c r="B1457" s="19" t="s">
        <v>61</v>
      </c>
      <c r="C1457" s="20" t="s">
        <v>23</v>
      </c>
      <c r="D1457" s="21">
        <v>3.5279999999999999E-2</v>
      </c>
      <c r="E1457" s="22"/>
      <c r="F1457" s="23">
        <f t="shared" si="129"/>
        <v>0</v>
      </c>
    </row>
    <row r="1458" spans="1:6" x14ac:dyDescent="0.25">
      <c r="A1458" s="18">
        <v>88309</v>
      </c>
      <c r="B1458" s="19" t="s">
        <v>41</v>
      </c>
      <c r="C1458" s="20" t="s">
        <v>10</v>
      </c>
      <c r="D1458" s="21">
        <v>0.08</v>
      </c>
      <c r="E1458" s="22"/>
      <c r="F1458" s="23">
        <f t="shared" si="129"/>
        <v>0</v>
      </c>
    </row>
    <row r="1459" spans="1:6" x14ac:dyDescent="0.25">
      <c r="A1459" s="18">
        <v>88316</v>
      </c>
      <c r="B1459" s="19" t="s">
        <v>11</v>
      </c>
      <c r="C1459" s="20" t="s">
        <v>10</v>
      </c>
      <c r="D1459" s="21">
        <v>1.1717000000000002</v>
      </c>
      <c r="E1459" s="22"/>
      <c r="F1459" s="23">
        <f t="shared" si="129"/>
        <v>0</v>
      </c>
    </row>
    <row r="1460" spans="1:6" x14ac:dyDescent="0.25">
      <c r="A1460" s="40">
        <v>367</v>
      </c>
      <c r="B1460" s="19" t="s">
        <v>853</v>
      </c>
      <c r="C1460" s="24" t="s">
        <v>28</v>
      </c>
      <c r="D1460" s="21">
        <v>0.31569999999999998</v>
      </c>
      <c r="E1460" s="22"/>
      <c r="F1460" s="23">
        <f t="shared" si="129"/>
        <v>0</v>
      </c>
    </row>
    <row r="1461" spans="1:6" x14ac:dyDescent="0.25">
      <c r="A1461" s="40">
        <v>4718</v>
      </c>
      <c r="B1461" s="19" t="s">
        <v>849</v>
      </c>
      <c r="C1461" s="24" t="s">
        <v>28</v>
      </c>
      <c r="D1461" s="21">
        <v>0.29270700636942681</v>
      </c>
      <c r="E1461" s="22"/>
      <c r="F1461" s="23">
        <f t="shared" si="129"/>
        <v>0</v>
      </c>
    </row>
    <row r="1462" spans="1:6" ht="22.5" x14ac:dyDescent="0.25">
      <c r="A1462" s="40">
        <v>93382</v>
      </c>
      <c r="B1462" s="19" t="s">
        <v>867</v>
      </c>
      <c r="C1462" s="24" t="s">
        <v>28</v>
      </c>
      <c r="D1462" s="21">
        <v>0.35499999999999998</v>
      </c>
      <c r="E1462" s="22"/>
      <c r="F1462" s="23">
        <f t="shared" si="129"/>
        <v>0</v>
      </c>
    </row>
    <row r="1463" spans="1:6" ht="23.25" thickBot="1" x14ac:dyDescent="0.3">
      <c r="A1463" s="40">
        <v>12584</v>
      </c>
      <c r="B1463" s="19" t="s">
        <v>869</v>
      </c>
      <c r="C1463" s="24" t="s">
        <v>113</v>
      </c>
      <c r="D1463" s="21">
        <v>1</v>
      </c>
      <c r="E1463" s="22"/>
      <c r="F1463" s="23">
        <f t="shared" si="129"/>
        <v>0</v>
      </c>
    </row>
    <row r="1464" spans="1:6" ht="15.75" thickBot="1" x14ac:dyDescent="0.3">
      <c r="A1464" s="25"/>
      <c r="B1464" s="26"/>
      <c r="C1464" s="26"/>
      <c r="D1464" s="27"/>
      <c r="E1464" s="28" t="s">
        <v>12</v>
      </c>
      <c r="F1464" s="29">
        <f>SUM(F1456:F1463)</f>
        <v>0</v>
      </c>
    </row>
    <row r="1465" spans="1:6" ht="15.75" thickBot="1" x14ac:dyDescent="0.3"/>
    <row r="1466" spans="1:6" ht="15.75" thickBot="1" x14ac:dyDescent="0.3">
      <c r="A1466" s="1"/>
      <c r="B1466" s="2" t="s">
        <v>1</v>
      </c>
      <c r="F1466" s="30"/>
    </row>
    <row r="1467" spans="1:6" ht="15.75" thickBot="1" x14ac:dyDescent="0.3">
      <c r="A1467" s="3"/>
      <c r="B1467" s="4" t="s">
        <v>2</v>
      </c>
      <c r="E1467" s="5" t="s">
        <v>3</v>
      </c>
      <c r="F1467" s="6"/>
    </row>
    <row r="1468" spans="1:6" ht="23.25" thickBot="1" x14ac:dyDescent="0.3">
      <c r="A1468" s="7" t="s">
        <v>320</v>
      </c>
      <c r="B1468" s="8" t="s">
        <v>321</v>
      </c>
      <c r="C1468" s="9"/>
      <c r="D1468" s="10"/>
      <c r="E1468" s="11"/>
      <c r="F1468" s="12" t="s">
        <v>47</v>
      </c>
    </row>
    <row r="1469" spans="1:6" x14ac:dyDescent="0.25">
      <c r="A1469" s="13" t="s">
        <v>4</v>
      </c>
      <c r="B1469" s="14" t="s">
        <v>5</v>
      </c>
      <c r="C1469" s="14" t="s">
        <v>6</v>
      </c>
      <c r="D1469" s="15" t="s">
        <v>7</v>
      </c>
      <c r="E1469" s="16" t="s">
        <v>8</v>
      </c>
      <c r="F1469" s="17" t="s">
        <v>9</v>
      </c>
    </row>
    <row r="1470" spans="1:6" x14ac:dyDescent="0.25">
      <c r="A1470" s="18" t="s">
        <v>60</v>
      </c>
      <c r="B1470" s="19" t="s">
        <v>61</v>
      </c>
      <c r="C1470" s="20" t="s">
        <v>22</v>
      </c>
      <c r="D1470" s="21">
        <v>2.9159999999999998E-2</v>
      </c>
      <c r="E1470" s="22"/>
      <c r="F1470" s="23">
        <f t="shared" ref="F1470:F1477" si="130">TRUNC(D1470*E1470,2)</f>
        <v>0</v>
      </c>
    </row>
    <row r="1471" spans="1:6" x14ac:dyDescent="0.25">
      <c r="A1471" s="18" t="s">
        <v>60</v>
      </c>
      <c r="B1471" s="19" t="s">
        <v>61</v>
      </c>
      <c r="C1471" s="20" t="s">
        <v>23</v>
      </c>
      <c r="D1471" s="21">
        <v>3.5279999999999999E-2</v>
      </c>
      <c r="E1471" s="22"/>
      <c r="F1471" s="23">
        <f t="shared" si="130"/>
        <v>0</v>
      </c>
    </row>
    <row r="1472" spans="1:6" x14ac:dyDescent="0.25">
      <c r="A1472" s="18">
        <v>88309</v>
      </c>
      <c r="B1472" s="19" t="s">
        <v>41</v>
      </c>
      <c r="C1472" s="20" t="s">
        <v>10</v>
      </c>
      <c r="D1472" s="21">
        <v>0.08</v>
      </c>
      <c r="E1472" s="22"/>
      <c r="F1472" s="23">
        <f t="shared" si="130"/>
        <v>0</v>
      </c>
    </row>
    <row r="1473" spans="1:6" x14ac:dyDescent="0.25">
      <c r="A1473" s="18">
        <v>88316</v>
      </c>
      <c r="B1473" s="19" t="s">
        <v>11</v>
      </c>
      <c r="C1473" s="20" t="s">
        <v>10</v>
      </c>
      <c r="D1473" s="21">
        <v>1.1717000000000002</v>
      </c>
      <c r="E1473" s="22"/>
      <c r="F1473" s="23">
        <f t="shared" si="130"/>
        <v>0</v>
      </c>
    </row>
    <row r="1474" spans="1:6" x14ac:dyDescent="0.25">
      <c r="A1474" s="40">
        <v>367</v>
      </c>
      <c r="B1474" s="19" t="s">
        <v>853</v>
      </c>
      <c r="C1474" s="24" t="s">
        <v>28</v>
      </c>
      <c r="D1474" s="21">
        <v>0.3831</v>
      </c>
      <c r="E1474" s="22"/>
      <c r="F1474" s="23">
        <f t="shared" si="130"/>
        <v>0</v>
      </c>
    </row>
    <row r="1475" spans="1:6" x14ac:dyDescent="0.25">
      <c r="A1475" s="40">
        <v>4718</v>
      </c>
      <c r="B1475" s="19" t="s">
        <v>849</v>
      </c>
      <c r="C1475" s="24" t="s">
        <v>28</v>
      </c>
      <c r="D1475" s="21">
        <v>1.3662420382165608E-2</v>
      </c>
      <c r="E1475" s="22"/>
      <c r="F1475" s="23">
        <f t="shared" si="130"/>
        <v>0</v>
      </c>
    </row>
    <row r="1476" spans="1:6" ht="22.5" x14ac:dyDescent="0.25">
      <c r="A1476" s="40">
        <v>93382</v>
      </c>
      <c r="B1476" s="19" t="s">
        <v>867</v>
      </c>
      <c r="C1476" s="24" t="s">
        <v>28</v>
      </c>
      <c r="D1476" s="21">
        <v>0.35499999999999998</v>
      </c>
      <c r="E1476" s="22"/>
      <c r="F1476" s="23">
        <f t="shared" si="130"/>
        <v>0</v>
      </c>
    </row>
    <row r="1477" spans="1:6" ht="23.25" thickBot="1" x14ac:dyDescent="0.3">
      <c r="A1477" s="40">
        <v>38051</v>
      </c>
      <c r="B1477" s="19" t="s">
        <v>870</v>
      </c>
      <c r="C1477" s="24" t="s">
        <v>113</v>
      </c>
      <c r="D1477" s="21">
        <v>1</v>
      </c>
      <c r="E1477" s="22"/>
      <c r="F1477" s="23">
        <f t="shared" si="130"/>
        <v>0</v>
      </c>
    </row>
    <row r="1478" spans="1:6" ht="15.75" thickBot="1" x14ac:dyDescent="0.3">
      <c r="A1478" s="25"/>
      <c r="B1478" s="26"/>
      <c r="C1478" s="26"/>
      <c r="D1478" s="27"/>
      <c r="E1478" s="28" t="s">
        <v>12</v>
      </c>
      <c r="F1478" s="29">
        <f>SUM(F1470:F1477)</f>
        <v>0</v>
      </c>
    </row>
    <row r="1479" spans="1:6" ht="15.75" thickBot="1" x14ac:dyDescent="0.3"/>
    <row r="1480" spans="1:6" ht="15.75" thickBot="1" x14ac:dyDescent="0.3">
      <c r="A1480" s="1"/>
      <c r="B1480" s="2" t="s">
        <v>1</v>
      </c>
      <c r="F1480" s="30"/>
    </row>
    <row r="1481" spans="1:6" ht="15.75" thickBot="1" x14ac:dyDescent="0.3">
      <c r="A1481" s="3"/>
      <c r="B1481" s="4" t="s">
        <v>2</v>
      </c>
      <c r="E1481" s="5" t="s">
        <v>3</v>
      </c>
      <c r="F1481" s="6"/>
    </row>
    <row r="1482" spans="1:6" ht="23.25" thickBot="1" x14ac:dyDescent="0.3">
      <c r="A1482" s="7" t="s">
        <v>322</v>
      </c>
      <c r="B1482" s="8" t="s">
        <v>323</v>
      </c>
      <c r="C1482" s="9"/>
      <c r="D1482" s="10"/>
      <c r="E1482" s="11"/>
      <c r="F1482" s="12" t="s">
        <v>47</v>
      </c>
    </row>
    <row r="1483" spans="1:6" x14ac:dyDescent="0.25">
      <c r="A1483" s="13" t="s">
        <v>4</v>
      </c>
      <c r="B1483" s="14" t="s">
        <v>5</v>
      </c>
      <c r="C1483" s="14" t="s">
        <v>6</v>
      </c>
      <c r="D1483" s="15" t="s">
        <v>7</v>
      </c>
      <c r="E1483" s="16" t="s">
        <v>8</v>
      </c>
      <c r="F1483" s="17" t="s">
        <v>9</v>
      </c>
    </row>
    <row r="1484" spans="1:6" x14ac:dyDescent="0.25">
      <c r="A1484" s="18" t="s">
        <v>60</v>
      </c>
      <c r="B1484" s="19" t="s">
        <v>61</v>
      </c>
      <c r="C1484" s="20" t="s">
        <v>22</v>
      </c>
      <c r="D1484" s="21">
        <v>2.9159999999999998E-2</v>
      </c>
      <c r="E1484" s="22"/>
      <c r="F1484" s="23">
        <f t="shared" ref="F1484:F1491" si="131">TRUNC(D1484*E1484,2)</f>
        <v>0</v>
      </c>
    </row>
    <row r="1485" spans="1:6" x14ac:dyDescent="0.25">
      <c r="A1485" s="18" t="s">
        <v>60</v>
      </c>
      <c r="B1485" s="19" t="s">
        <v>61</v>
      </c>
      <c r="C1485" s="20" t="s">
        <v>23</v>
      </c>
      <c r="D1485" s="21">
        <v>3.5279999999999999E-2</v>
      </c>
      <c r="E1485" s="22"/>
      <c r="F1485" s="23">
        <f t="shared" si="131"/>
        <v>0</v>
      </c>
    </row>
    <row r="1486" spans="1:6" x14ac:dyDescent="0.25">
      <c r="A1486" s="18">
        <v>88309</v>
      </c>
      <c r="B1486" s="19" t="s">
        <v>41</v>
      </c>
      <c r="C1486" s="20" t="s">
        <v>10</v>
      </c>
      <c r="D1486" s="21">
        <v>0.08</v>
      </c>
      <c r="E1486" s="22"/>
      <c r="F1486" s="23">
        <f t="shared" si="131"/>
        <v>0</v>
      </c>
    </row>
    <row r="1487" spans="1:6" x14ac:dyDescent="0.25">
      <c r="A1487" s="18">
        <v>88316</v>
      </c>
      <c r="B1487" s="19" t="s">
        <v>11</v>
      </c>
      <c r="C1487" s="20" t="s">
        <v>10</v>
      </c>
      <c r="D1487" s="21">
        <v>1.1717000000000002</v>
      </c>
      <c r="E1487" s="22"/>
      <c r="F1487" s="23">
        <f t="shared" si="131"/>
        <v>0</v>
      </c>
    </row>
    <row r="1488" spans="1:6" x14ac:dyDescent="0.25">
      <c r="A1488" s="40">
        <v>367</v>
      </c>
      <c r="B1488" s="19" t="s">
        <v>853</v>
      </c>
      <c r="C1488" s="24" t="s">
        <v>28</v>
      </c>
      <c r="D1488" s="21">
        <v>0.37859999999999999</v>
      </c>
      <c r="E1488" s="22"/>
      <c r="F1488" s="23">
        <f t="shared" si="131"/>
        <v>0</v>
      </c>
    </row>
    <row r="1489" spans="1:6" x14ac:dyDescent="0.25">
      <c r="A1489" s="40">
        <v>4718</v>
      </c>
      <c r="B1489" s="19" t="s">
        <v>849</v>
      </c>
      <c r="C1489" s="24" t="s">
        <v>28</v>
      </c>
      <c r="D1489" s="21">
        <v>3.2292993630573252E-2</v>
      </c>
      <c r="E1489" s="22"/>
      <c r="F1489" s="23">
        <f t="shared" si="131"/>
        <v>0</v>
      </c>
    </row>
    <row r="1490" spans="1:6" ht="22.5" x14ac:dyDescent="0.25">
      <c r="A1490" s="40">
        <v>93382</v>
      </c>
      <c r="B1490" s="19" t="s">
        <v>867</v>
      </c>
      <c r="C1490" s="24" t="s">
        <v>28</v>
      </c>
      <c r="D1490" s="21">
        <v>0.35499999999999998</v>
      </c>
      <c r="E1490" s="22"/>
      <c r="F1490" s="23">
        <f t="shared" si="131"/>
        <v>0</v>
      </c>
    </row>
    <row r="1491" spans="1:6" ht="23.25" thickBot="1" x14ac:dyDescent="0.3">
      <c r="A1491" s="40">
        <v>38052</v>
      </c>
      <c r="B1491" s="19" t="s">
        <v>871</v>
      </c>
      <c r="C1491" s="24" t="s">
        <v>113</v>
      </c>
      <c r="D1491" s="21">
        <v>1</v>
      </c>
      <c r="E1491" s="22"/>
      <c r="F1491" s="23">
        <f t="shared" si="131"/>
        <v>0</v>
      </c>
    </row>
    <row r="1492" spans="1:6" ht="15.75" thickBot="1" x14ac:dyDescent="0.3">
      <c r="A1492" s="25"/>
      <c r="B1492" s="26"/>
      <c r="C1492" s="26"/>
      <c r="D1492" s="27"/>
      <c r="E1492" s="28" t="s">
        <v>12</v>
      </c>
      <c r="F1492" s="29">
        <f>SUM(F1484:F1491)</f>
        <v>0</v>
      </c>
    </row>
    <row r="1493" spans="1:6" ht="15.75" thickBot="1" x14ac:dyDescent="0.3"/>
    <row r="1494" spans="1:6" ht="15.75" thickBot="1" x14ac:dyDescent="0.3">
      <c r="A1494" s="1"/>
      <c r="B1494" s="2" t="s">
        <v>1</v>
      </c>
      <c r="F1494" s="30"/>
    </row>
    <row r="1495" spans="1:6" ht="15.75" thickBot="1" x14ac:dyDescent="0.3">
      <c r="A1495" s="3"/>
      <c r="B1495" s="4" t="s">
        <v>2</v>
      </c>
      <c r="E1495" s="5" t="s">
        <v>3</v>
      </c>
      <c r="F1495" s="6"/>
    </row>
    <row r="1496" spans="1:6" ht="23.25" thickBot="1" x14ac:dyDescent="0.3">
      <c r="A1496" s="7" t="s">
        <v>324</v>
      </c>
      <c r="B1496" s="8" t="s">
        <v>325</v>
      </c>
      <c r="C1496" s="9"/>
      <c r="D1496" s="10"/>
      <c r="E1496" s="11"/>
      <c r="F1496" s="12" t="s">
        <v>47</v>
      </c>
    </row>
    <row r="1497" spans="1:6" x14ac:dyDescent="0.25">
      <c r="A1497" s="13" t="s">
        <v>4</v>
      </c>
      <c r="B1497" s="14" t="s">
        <v>5</v>
      </c>
      <c r="C1497" s="14" t="s">
        <v>6</v>
      </c>
      <c r="D1497" s="15" t="s">
        <v>7</v>
      </c>
      <c r="E1497" s="16" t="s">
        <v>8</v>
      </c>
      <c r="F1497" s="17" t="s">
        <v>9</v>
      </c>
    </row>
    <row r="1498" spans="1:6" x14ac:dyDescent="0.25">
      <c r="A1498" s="18" t="s">
        <v>60</v>
      </c>
      <c r="B1498" s="19" t="s">
        <v>61</v>
      </c>
      <c r="C1498" s="20" t="s">
        <v>22</v>
      </c>
      <c r="D1498" s="21">
        <v>2.9159999999999998E-2</v>
      </c>
      <c r="E1498" s="22"/>
      <c r="F1498" s="23">
        <f t="shared" ref="F1498:F1505" si="132">TRUNC(D1498*E1498,2)</f>
        <v>0</v>
      </c>
    </row>
    <row r="1499" spans="1:6" x14ac:dyDescent="0.25">
      <c r="A1499" s="18" t="s">
        <v>60</v>
      </c>
      <c r="B1499" s="19" t="s">
        <v>61</v>
      </c>
      <c r="C1499" s="20" t="s">
        <v>23</v>
      </c>
      <c r="D1499" s="21">
        <v>3.5279999999999999E-2</v>
      </c>
      <c r="E1499" s="22"/>
      <c r="F1499" s="23">
        <f t="shared" si="132"/>
        <v>0</v>
      </c>
    </row>
    <row r="1500" spans="1:6" x14ac:dyDescent="0.25">
      <c r="A1500" s="18">
        <v>88309</v>
      </c>
      <c r="B1500" s="19" t="s">
        <v>41</v>
      </c>
      <c r="C1500" s="20" t="s">
        <v>10</v>
      </c>
      <c r="D1500" s="21">
        <v>0.08</v>
      </c>
      <c r="E1500" s="22"/>
      <c r="F1500" s="23">
        <f t="shared" si="132"/>
        <v>0</v>
      </c>
    </row>
    <row r="1501" spans="1:6" x14ac:dyDescent="0.25">
      <c r="A1501" s="18">
        <v>88316</v>
      </c>
      <c r="B1501" s="19" t="s">
        <v>11</v>
      </c>
      <c r="C1501" s="20" t="s">
        <v>10</v>
      </c>
      <c r="D1501" s="21">
        <v>1.1717000000000002</v>
      </c>
      <c r="E1501" s="22"/>
      <c r="F1501" s="23">
        <f t="shared" si="132"/>
        <v>0</v>
      </c>
    </row>
    <row r="1502" spans="1:6" x14ac:dyDescent="0.25">
      <c r="A1502" s="40">
        <v>367</v>
      </c>
      <c r="B1502" s="19" t="s">
        <v>853</v>
      </c>
      <c r="C1502" s="24" t="s">
        <v>28</v>
      </c>
      <c r="D1502" s="21">
        <v>0.35499999999999998</v>
      </c>
      <c r="E1502" s="22"/>
      <c r="F1502" s="23">
        <f t="shared" si="132"/>
        <v>0</v>
      </c>
    </row>
    <row r="1503" spans="1:6" x14ac:dyDescent="0.25">
      <c r="A1503" s="40">
        <v>4718</v>
      </c>
      <c r="B1503" s="19" t="s">
        <v>849</v>
      </c>
      <c r="C1503" s="24" t="s">
        <v>28</v>
      </c>
      <c r="D1503" s="21">
        <v>0.13</v>
      </c>
      <c r="E1503" s="22"/>
      <c r="F1503" s="23">
        <f t="shared" si="132"/>
        <v>0</v>
      </c>
    </row>
    <row r="1504" spans="1:6" ht="22.5" x14ac:dyDescent="0.25">
      <c r="A1504" s="40">
        <v>93382</v>
      </c>
      <c r="B1504" s="19" t="s">
        <v>867</v>
      </c>
      <c r="C1504" s="24" t="s">
        <v>28</v>
      </c>
      <c r="D1504" s="21">
        <v>0.35499999999999998</v>
      </c>
      <c r="E1504" s="22"/>
      <c r="F1504" s="23">
        <f t="shared" si="132"/>
        <v>0</v>
      </c>
    </row>
    <row r="1505" spans="1:6" ht="23.25" thickBot="1" x14ac:dyDescent="0.3">
      <c r="A1505" s="40">
        <v>38054</v>
      </c>
      <c r="B1505" s="19" t="s">
        <v>872</v>
      </c>
      <c r="C1505" s="24" t="s">
        <v>113</v>
      </c>
      <c r="D1505" s="21">
        <v>1</v>
      </c>
      <c r="E1505" s="22"/>
      <c r="F1505" s="23">
        <f t="shared" si="132"/>
        <v>0</v>
      </c>
    </row>
    <row r="1506" spans="1:6" ht="15.75" thickBot="1" x14ac:dyDescent="0.3">
      <c r="A1506" s="25"/>
      <c r="B1506" s="26"/>
      <c r="C1506" s="26"/>
      <c r="D1506" s="27"/>
      <c r="E1506" s="28" t="s">
        <v>12</v>
      </c>
      <c r="F1506" s="29">
        <f>SUM(F1498:F1505)</f>
        <v>0</v>
      </c>
    </row>
    <row r="1507" spans="1:6" ht="15.75" thickBot="1" x14ac:dyDescent="0.3"/>
    <row r="1508" spans="1:6" ht="15.75" thickBot="1" x14ac:dyDescent="0.3">
      <c r="A1508" s="1"/>
      <c r="B1508" s="2" t="s">
        <v>1</v>
      </c>
      <c r="F1508" s="30">
        <v>2003866</v>
      </c>
    </row>
    <row r="1509" spans="1:6" ht="15.75" thickBot="1" x14ac:dyDescent="0.3">
      <c r="A1509" s="3"/>
      <c r="B1509" s="4" t="s">
        <v>2</v>
      </c>
      <c r="E1509" s="5" t="s">
        <v>3</v>
      </c>
      <c r="F1509" s="6"/>
    </row>
    <row r="1510" spans="1:6" ht="23.25" thickBot="1" x14ac:dyDescent="0.3">
      <c r="A1510" s="7" t="s">
        <v>326</v>
      </c>
      <c r="B1510" s="8" t="s">
        <v>327</v>
      </c>
      <c r="C1510" s="9"/>
      <c r="D1510" s="10"/>
      <c r="E1510" s="11"/>
      <c r="F1510" s="12" t="s">
        <v>854</v>
      </c>
    </row>
    <row r="1511" spans="1:6" x14ac:dyDescent="0.25">
      <c r="A1511" s="13" t="s">
        <v>4</v>
      </c>
      <c r="B1511" s="14" t="s">
        <v>5</v>
      </c>
      <c r="C1511" s="14" t="s">
        <v>6</v>
      </c>
      <c r="D1511" s="15" t="s">
        <v>7</v>
      </c>
      <c r="E1511" s="16" t="s">
        <v>8</v>
      </c>
      <c r="F1511" s="17" t="s">
        <v>9</v>
      </c>
    </row>
    <row r="1512" spans="1:6" x14ac:dyDescent="0.25">
      <c r="A1512" s="18">
        <v>88316</v>
      </c>
      <c r="B1512" s="19" t="s">
        <v>11</v>
      </c>
      <c r="C1512" s="20" t="s">
        <v>10</v>
      </c>
      <c r="D1512" s="21">
        <v>1.67E-2</v>
      </c>
      <c r="E1512" s="22"/>
      <c r="F1512" s="23">
        <f t="shared" ref="F1512:F1513" si="133">TRUNC(D1512*E1512,2)</f>
        <v>0</v>
      </c>
    </row>
    <row r="1513" spans="1:6" ht="15.75" thickBot="1" x14ac:dyDescent="0.3">
      <c r="A1513" s="40">
        <v>4013</v>
      </c>
      <c r="B1513" s="19" t="s">
        <v>327</v>
      </c>
      <c r="C1513" s="24" t="s">
        <v>178</v>
      </c>
      <c r="D1513" s="21">
        <v>1.05</v>
      </c>
      <c r="E1513" s="22"/>
      <c r="F1513" s="23">
        <f t="shared" si="133"/>
        <v>0</v>
      </c>
    </row>
    <row r="1514" spans="1:6" ht="15.75" thickBot="1" x14ac:dyDescent="0.3">
      <c r="A1514" s="25"/>
      <c r="B1514" s="26"/>
      <c r="C1514" s="26"/>
      <c r="D1514" s="27"/>
      <c r="E1514" s="28" t="s">
        <v>12</v>
      </c>
      <c r="F1514" s="29">
        <f>SUM(F1512:F1513)</f>
        <v>0</v>
      </c>
    </row>
    <row r="1515" spans="1:6" ht="15.75" thickBot="1" x14ac:dyDescent="0.3"/>
    <row r="1516" spans="1:6" ht="15.75" thickBot="1" x14ac:dyDescent="0.3">
      <c r="A1516" s="1"/>
      <c r="B1516" s="2" t="s">
        <v>1</v>
      </c>
      <c r="F1516" s="30"/>
    </row>
    <row r="1517" spans="1:6" ht="15.75" thickBot="1" x14ac:dyDescent="0.3">
      <c r="A1517" s="3"/>
      <c r="B1517" s="4" t="s">
        <v>2</v>
      </c>
      <c r="E1517" s="5" t="s">
        <v>3</v>
      </c>
      <c r="F1517" s="6"/>
    </row>
    <row r="1518" spans="1:6" ht="23.25" thickBot="1" x14ac:dyDescent="0.3">
      <c r="A1518" s="7" t="s">
        <v>328</v>
      </c>
      <c r="B1518" s="8" t="s">
        <v>329</v>
      </c>
      <c r="C1518" s="9"/>
      <c r="D1518" s="10"/>
      <c r="E1518" s="11"/>
      <c r="F1518" s="12" t="s">
        <v>854</v>
      </c>
    </row>
    <row r="1519" spans="1:6" x14ac:dyDescent="0.25">
      <c r="A1519" s="13" t="s">
        <v>4</v>
      </c>
      <c r="B1519" s="14" t="s">
        <v>5</v>
      </c>
      <c r="C1519" s="14" t="s">
        <v>6</v>
      </c>
      <c r="D1519" s="15" t="s">
        <v>7</v>
      </c>
      <c r="E1519" s="16" t="s">
        <v>8</v>
      </c>
      <c r="F1519" s="17" t="s">
        <v>9</v>
      </c>
    </row>
    <row r="1520" spans="1:6" x14ac:dyDescent="0.25">
      <c r="A1520" s="18">
        <v>88316</v>
      </c>
      <c r="B1520" s="19" t="s">
        <v>11</v>
      </c>
      <c r="C1520" s="20" t="s">
        <v>10</v>
      </c>
      <c r="D1520" s="21">
        <v>1.67E-2</v>
      </c>
      <c r="E1520" s="22"/>
      <c r="F1520" s="23">
        <f t="shared" ref="F1520:F1521" si="134">TRUNC(D1520*E1520,2)</f>
        <v>0</v>
      </c>
    </row>
    <row r="1521" spans="1:6" ht="15" customHeight="1" thickBot="1" x14ac:dyDescent="0.3">
      <c r="A1521" s="40">
        <v>4011</v>
      </c>
      <c r="B1521" s="19" t="s">
        <v>329</v>
      </c>
      <c r="C1521" s="24" t="s">
        <v>178</v>
      </c>
      <c r="D1521" s="21">
        <v>1.05</v>
      </c>
      <c r="E1521" s="22"/>
      <c r="F1521" s="23">
        <f t="shared" si="134"/>
        <v>0</v>
      </c>
    </row>
    <row r="1522" spans="1:6" ht="15.75" thickBot="1" x14ac:dyDescent="0.3">
      <c r="A1522" s="25"/>
      <c r="B1522" s="26"/>
      <c r="C1522" s="26"/>
      <c r="D1522" s="27"/>
      <c r="E1522" s="28" t="s">
        <v>12</v>
      </c>
      <c r="F1522" s="29">
        <f>SUM(F1520:F1521)</f>
        <v>0</v>
      </c>
    </row>
    <row r="1523" spans="1:6" ht="15.75" thickBot="1" x14ac:dyDescent="0.3"/>
    <row r="1524" spans="1:6" ht="15.75" thickBot="1" x14ac:dyDescent="0.3">
      <c r="A1524" s="1"/>
      <c r="B1524" s="2" t="s">
        <v>1</v>
      </c>
      <c r="F1524" s="30"/>
    </row>
    <row r="1525" spans="1:6" ht="15.75" thickBot="1" x14ac:dyDescent="0.3">
      <c r="A1525" s="3"/>
      <c r="B1525" s="4" t="s">
        <v>2</v>
      </c>
      <c r="E1525" s="5" t="s">
        <v>3</v>
      </c>
      <c r="F1525" s="6"/>
    </row>
    <row r="1526" spans="1:6" ht="23.25" thickBot="1" x14ac:dyDescent="0.3">
      <c r="A1526" s="7" t="s">
        <v>330</v>
      </c>
      <c r="B1526" s="8" t="s">
        <v>331</v>
      </c>
      <c r="C1526" s="9"/>
      <c r="D1526" s="10"/>
      <c r="E1526" s="11"/>
      <c r="F1526" s="12" t="s">
        <v>854</v>
      </c>
    </row>
    <row r="1527" spans="1:6" x14ac:dyDescent="0.25">
      <c r="A1527" s="13" t="s">
        <v>4</v>
      </c>
      <c r="B1527" s="14" t="s">
        <v>5</v>
      </c>
      <c r="C1527" s="14" t="s">
        <v>6</v>
      </c>
      <c r="D1527" s="15" t="s">
        <v>7</v>
      </c>
      <c r="E1527" s="16" t="s">
        <v>8</v>
      </c>
      <c r="F1527" s="17" t="s">
        <v>9</v>
      </c>
    </row>
    <row r="1528" spans="1:6" x14ac:dyDescent="0.25">
      <c r="A1528" s="18">
        <v>88316</v>
      </c>
      <c r="B1528" s="19" t="s">
        <v>11</v>
      </c>
      <c r="C1528" s="20" t="s">
        <v>10</v>
      </c>
      <c r="D1528" s="21">
        <v>1.67E-2</v>
      </c>
      <c r="E1528" s="22"/>
      <c r="F1528" s="23">
        <f t="shared" ref="F1528:F1529" si="135">TRUNC(D1528*E1528,2)</f>
        <v>0</v>
      </c>
    </row>
    <row r="1529" spans="1:6" ht="15" customHeight="1" thickBot="1" x14ac:dyDescent="0.3">
      <c r="A1529" s="40">
        <v>4021</v>
      </c>
      <c r="B1529" s="19" t="s">
        <v>331</v>
      </c>
      <c r="C1529" s="24" t="s">
        <v>178</v>
      </c>
      <c r="D1529" s="21">
        <v>1.05</v>
      </c>
      <c r="E1529" s="22"/>
      <c r="F1529" s="23">
        <f t="shared" si="135"/>
        <v>0</v>
      </c>
    </row>
    <row r="1530" spans="1:6" ht="15.75" thickBot="1" x14ac:dyDescent="0.3">
      <c r="A1530" s="25"/>
      <c r="B1530" s="26"/>
      <c r="C1530" s="26"/>
      <c r="D1530" s="27"/>
      <c r="E1530" s="28" t="s">
        <v>12</v>
      </c>
      <c r="F1530" s="29">
        <f>SUM(F1528:F1529)</f>
        <v>0</v>
      </c>
    </row>
    <row r="1531" spans="1:6" ht="15.75" thickBot="1" x14ac:dyDescent="0.3"/>
    <row r="1532" spans="1:6" ht="15.75" thickBot="1" x14ac:dyDescent="0.3">
      <c r="A1532" s="1"/>
      <c r="B1532" s="2" t="s">
        <v>1</v>
      </c>
      <c r="F1532" s="30">
        <v>1600436</v>
      </c>
    </row>
    <row r="1533" spans="1:6" ht="15.75" thickBot="1" x14ac:dyDescent="0.3">
      <c r="A1533" s="3"/>
      <c r="B1533" s="4" t="s">
        <v>2</v>
      </c>
      <c r="E1533" s="5" t="s">
        <v>3</v>
      </c>
      <c r="F1533" s="6"/>
    </row>
    <row r="1534" spans="1:6" ht="23.25" thickBot="1" x14ac:dyDescent="0.3">
      <c r="A1534" s="7" t="s">
        <v>332</v>
      </c>
      <c r="B1534" s="8" t="s">
        <v>333</v>
      </c>
      <c r="C1534" s="9"/>
      <c r="D1534" s="10"/>
      <c r="E1534" s="11"/>
      <c r="F1534" s="12" t="s">
        <v>30</v>
      </c>
    </row>
    <row r="1535" spans="1:6" x14ac:dyDescent="0.25">
      <c r="A1535" s="13" t="s">
        <v>4</v>
      </c>
      <c r="B1535" s="14" t="s">
        <v>5</v>
      </c>
      <c r="C1535" s="14" t="s">
        <v>6</v>
      </c>
      <c r="D1535" s="15" t="s">
        <v>7</v>
      </c>
      <c r="E1535" s="16" t="s">
        <v>8</v>
      </c>
      <c r="F1535" s="17" t="s">
        <v>9</v>
      </c>
    </row>
    <row r="1536" spans="1:6" x14ac:dyDescent="0.25">
      <c r="A1536" s="18">
        <v>88309</v>
      </c>
      <c r="B1536" s="19" t="s">
        <v>41</v>
      </c>
      <c r="C1536" s="20" t="s">
        <v>10</v>
      </c>
      <c r="D1536" s="21">
        <v>1.25</v>
      </c>
      <c r="E1536" s="22"/>
      <c r="F1536" s="23">
        <f t="shared" ref="F1536:F1537" si="136">TRUNC(D1536*E1536,2)</f>
        <v>0</v>
      </c>
    </row>
    <row r="1537" spans="1:6" ht="15.75" thickBot="1" x14ac:dyDescent="0.3">
      <c r="A1537" s="18">
        <v>88316</v>
      </c>
      <c r="B1537" s="19" t="s">
        <v>11</v>
      </c>
      <c r="C1537" s="20" t="s">
        <v>10</v>
      </c>
      <c r="D1537" s="21">
        <v>12.5</v>
      </c>
      <c r="E1537" s="22"/>
      <c r="F1537" s="23">
        <f t="shared" si="136"/>
        <v>0</v>
      </c>
    </row>
    <row r="1538" spans="1:6" ht="15.75" thickBot="1" x14ac:dyDescent="0.3">
      <c r="A1538" s="25"/>
      <c r="B1538" s="26"/>
      <c r="C1538" s="26"/>
      <c r="D1538" s="27"/>
      <c r="E1538" s="28" t="s">
        <v>12</v>
      </c>
      <c r="F1538" s="29">
        <f>SUM(F1536:F1537)</f>
        <v>0</v>
      </c>
    </row>
    <row r="1539" spans="1:6" ht="15.75" thickBot="1" x14ac:dyDescent="0.3"/>
    <row r="1540" spans="1:6" ht="15.75" thickBot="1" x14ac:dyDescent="0.3">
      <c r="A1540" s="1"/>
      <c r="B1540" s="2" t="s">
        <v>1</v>
      </c>
      <c r="F1540" s="30">
        <v>1600989</v>
      </c>
    </row>
    <row r="1541" spans="1:6" ht="15.75" thickBot="1" x14ac:dyDescent="0.3">
      <c r="A1541" s="3"/>
      <c r="B1541" s="4" t="s">
        <v>2</v>
      </c>
      <c r="E1541" s="5" t="s">
        <v>3</v>
      </c>
      <c r="F1541" s="6"/>
    </row>
    <row r="1542" spans="1:6" ht="23.25" thickBot="1" x14ac:dyDescent="0.3">
      <c r="A1542" s="7" t="s">
        <v>334</v>
      </c>
      <c r="B1542" s="8" t="s">
        <v>335</v>
      </c>
      <c r="C1542" s="9"/>
      <c r="D1542" s="10"/>
      <c r="E1542" s="11"/>
      <c r="F1542" s="12" t="s">
        <v>30</v>
      </c>
    </row>
    <row r="1543" spans="1:6" x14ac:dyDescent="0.25">
      <c r="A1543" s="13" t="s">
        <v>4</v>
      </c>
      <c r="B1543" s="14" t="s">
        <v>5</v>
      </c>
      <c r="C1543" s="14" t="s">
        <v>6</v>
      </c>
      <c r="D1543" s="15" t="s">
        <v>7</v>
      </c>
      <c r="E1543" s="16" t="s">
        <v>8</v>
      </c>
      <c r="F1543" s="17" t="s">
        <v>9</v>
      </c>
    </row>
    <row r="1544" spans="1:6" x14ac:dyDescent="0.25">
      <c r="A1544" s="18" t="s">
        <v>873</v>
      </c>
      <c r="B1544" s="19" t="s">
        <v>876</v>
      </c>
      <c r="C1544" s="20" t="s">
        <v>22</v>
      </c>
      <c r="D1544" s="21">
        <v>0.78</v>
      </c>
      <c r="E1544" s="22"/>
      <c r="F1544" s="23">
        <f t="shared" ref="F1544:F1548" si="137">TRUNC(D1544*E1544,2)</f>
        <v>0</v>
      </c>
    </row>
    <row r="1545" spans="1:6" ht="22.5" x14ac:dyDescent="0.25">
      <c r="A1545" s="18" t="s">
        <v>874</v>
      </c>
      <c r="B1545" s="19" t="s">
        <v>877</v>
      </c>
      <c r="C1545" s="20" t="s">
        <v>22</v>
      </c>
      <c r="D1545" s="21">
        <v>1</v>
      </c>
      <c r="E1545" s="22"/>
      <c r="F1545" s="23">
        <f t="shared" si="137"/>
        <v>0</v>
      </c>
    </row>
    <row r="1546" spans="1:6" x14ac:dyDescent="0.25">
      <c r="A1546" s="18" t="s">
        <v>862</v>
      </c>
      <c r="B1546" s="19" t="s">
        <v>865</v>
      </c>
      <c r="C1546" s="20" t="s">
        <v>22</v>
      </c>
      <c r="D1546" s="21">
        <v>1</v>
      </c>
      <c r="E1546" s="22"/>
      <c r="F1546" s="23">
        <f t="shared" ref="F1546" si="138">TRUNC(D1546*E1546,2)</f>
        <v>0</v>
      </c>
    </row>
    <row r="1547" spans="1:6" x14ac:dyDescent="0.25">
      <c r="A1547" s="18">
        <v>88316</v>
      </c>
      <c r="B1547" s="19" t="s">
        <v>11</v>
      </c>
      <c r="C1547" s="20" t="s">
        <v>10</v>
      </c>
      <c r="D1547" s="21">
        <v>1.67</v>
      </c>
      <c r="E1547" s="22"/>
      <c r="F1547" s="23">
        <f t="shared" si="137"/>
        <v>0</v>
      </c>
    </row>
    <row r="1548" spans="1:6" ht="15.75" thickBot="1" x14ac:dyDescent="0.3">
      <c r="A1548" s="40" t="s">
        <v>875</v>
      </c>
      <c r="B1548" s="19" t="s">
        <v>878</v>
      </c>
      <c r="C1548" s="24" t="s">
        <v>51</v>
      </c>
      <c r="D1548" s="21">
        <v>0.3</v>
      </c>
      <c r="E1548" s="22"/>
      <c r="F1548" s="23">
        <f t="shared" si="137"/>
        <v>0</v>
      </c>
    </row>
    <row r="1549" spans="1:6" ht="15.75" thickBot="1" x14ac:dyDescent="0.3">
      <c r="A1549" s="25"/>
      <c r="B1549" s="26"/>
      <c r="C1549" s="26"/>
      <c r="D1549" s="27"/>
      <c r="E1549" s="28" t="s">
        <v>12</v>
      </c>
      <c r="F1549" s="29">
        <f>SUM(F1544:F1548)</f>
        <v>0</v>
      </c>
    </row>
    <row r="1550" spans="1:6" ht="15.75" thickBot="1" x14ac:dyDescent="0.3"/>
    <row r="1551" spans="1:6" ht="15.75" thickBot="1" x14ac:dyDescent="0.3">
      <c r="A1551" s="1"/>
      <c r="B1551" s="2" t="s">
        <v>1</v>
      </c>
      <c r="F1551" s="30"/>
    </row>
    <row r="1552" spans="1:6" ht="15.75" thickBot="1" x14ac:dyDescent="0.3">
      <c r="A1552" s="3"/>
      <c r="B1552" s="4" t="s">
        <v>2</v>
      </c>
      <c r="E1552" s="5" t="s">
        <v>3</v>
      </c>
      <c r="F1552" s="6"/>
    </row>
    <row r="1553" spans="1:6" ht="34.5" thickBot="1" x14ac:dyDescent="0.3">
      <c r="A1553" s="7" t="s">
        <v>883</v>
      </c>
      <c r="B1553" s="8" t="s">
        <v>884</v>
      </c>
      <c r="C1553" s="9"/>
      <c r="D1553" s="10"/>
      <c r="E1553" s="11"/>
      <c r="F1553" s="12" t="s">
        <v>831</v>
      </c>
    </row>
    <row r="1554" spans="1:6" x14ac:dyDescent="0.25">
      <c r="A1554" s="13" t="s">
        <v>4</v>
      </c>
      <c r="B1554" s="14" t="s">
        <v>5</v>
      </c>
      <c r="C1554" s="14" t="s">
        <v>6</v>
      </c>
      <c r="D1554" s="15" t="s">
        <v>7</v>
      </c>
      <c r="E1554" s="16" t="s">
        <v>8</v>
      </c>
      <c r="F1554" s="17" t="s">
        <v>9</v>
      </c>
    </row>
    <row r="1555" spans="1:6" x14ac:dyDescent="0.25">
      <c r="A1555" s="18" t="s">
        <v>60</v>
      </c>
      <c r="B1555" s="19" t="s">
        <v>61</v>
      </c>
      <c r="C1555" s="20" t="s">
        <v>22</v>
      </c>
      <c r="D1555" s="21">
        <v>0.14185600000000001</v>
      </c>
      <c r="E1555" s="22"/>
      <c r="F1555" s="23">
        <f t="shared" ref="F1555:F1560" si="139">TRUNC(D1555*E1555,2)</f>
        <v>0</v>
      </c>
    </row>
    <row r="1556" spans="1:6" x14ac:dyDescent="0.25">
      <c r="A1556" s="18" t="s">
        <v>60</v>
      </c>
      <c r="B1556" s="19" t="s">
        <v>61</v>
      </c>
      <c r="C1556" s="20" t="s">
        <v>23</v>
      </c>
      <c r="D1556" s="21">
        <v>0.17102800000000001</v>
      </c>
      <c r="E1556" s="22"/>
      <c r="F1556" s="23">
        <f t="shared" si="139"/>
        <v>0</v>
      </c>
    </row>
    <row r="1557" spans="1:6" x14ac:dyDescent="0.25">
      <c r="A1557" s="18">
        <v>94970</v>
      </c>
      <c r="B1557" s="19" t="s">
        <v>825</v>
      </c>
      <c r="C1557" s="20" t="s">
        <v>28</v>
      </c>
      <c r="D1557" s="21">
        <v>5.4032</v>
      </c>
      <c r="E1557" s="22"/>
      <c r="F1557" s="23">
        <f t="shared" si="139"/>
        <v>0</v>
      </c>
    </row>
    <row r="1558" spans="1:6" ht="22.5" x14ac:dyDescent="0.25">
      <c r="A1558" s="18" t="s">
        <v>312</v>
      </c>
      <c r="B1558" s="19" t="s">
        <v>313</v>
      </c>
      <c r="C1558" s="20" t="s">
        <v>178</v>
      </c>
      <c r="D1558" s="21">
        <v>36.608000000000004</v>
      </c>
      <c r="E1558" s="22"/>
      <c r="F1558" s="23">
        <f t="shared" si="139"/>
        <v>0</v>
      </c>
    </row>
    <row r="1559" spans="1:6" ht="22.5" x14ac:dyDescent="0.25">
      <c r="A1559" s="18">
        <v>92916</v>
      </c>
      <c r="B1559" s="19" t="s">
        <v>835</v>
      </c>
      <c r="C1559" s="20" t="s">
        <v>179</v>
      </c>
      <c r="D1559" s="21">
        <v>13.794</v>
      </c>
      <c r="E1559" s="22"/>
      <c r="F1559" s="23">
        <f t="shared" si="139"/>
        <v>0</v>
      </c>
    </row>
    <row r="1560" spans="1:6" ht="26.25" customHeight="1" thickBot="1" x14ac:dyDescent="0.3">
      <c r="A1560" s="18">
        <v>96620</v>
      </c>
      <c r="B1560" s="19" t="s">
        <v>836</v>
      </c>
      <c r="C1560" s="20" t="s">
        <v>28</v>
      </c>
      <c r="D1560" s="21">
        <v>0.48400000000000004</v>
      </c>
      <c r="E1560" s="22"/>
      <c r="F1560" s="23">
        <f t="shared" si="139"/>
        <v>0</v>
      </c>
    </row>
    <row r="1561" spans="1:6" ht="15.75" thickBot="1" x14ac:dyDescent="0.3">
      <c r="A1561" s="25"/>
      <c r="B1561" s="26"/>
      <c r="C1561" s="26"/>
      <c r="D1561" s="27"/>
      <c r="E1561" s="28" t="s">
        <v>12</v>
      </c>
      <c r="F1561" s="29">
        <f>SUM(F1555:F1560)</f>
        <v>0</v>
      </c>
    </row>
    <row r="1562" spans="1:6" ht="15.75" thickBot="1" x14ac:dyDescent="0.3"/>
    <row r="1563" spans="1:6" ht="15.75" thickBot="1" x14ac:dyDescent="0.3">
      <c r="A1563" s="1"/>
      <c r="B1563" s="2" t="s">
        <v>1</v>
      </c>
      <c r="F1563" s="30"/>
    </row>
    <row r="1564" spans="1:6" ht="15.75" thickBot="1" x14ac:dyDescent="0.3">
      <c r="A1564" s="3"/>
      <c r="B1564" s="4" t="s">
        <v>2</v>
      </c>
      <c r="E1564" s="5" t="s">
        <v>3</v>
      </c>
      <c r="F1564" s="6"/>
    </row>
    <row r="1565" spans="1:6" ht="34.5" thickBot="1" x14ac:dyDescent="0.3">
      <c r="A1565" s="7" t="s">
        <v>885</v>
      </c>
      <c r="B1565" s="8" t="s">
        <v>886</v>
      </c>
      <c r="C1565" s="9"/>
      <c r="D1565" s="10"/>
      <c r="E1565" s="11"/>
      <c r="F1565" s="12" t="s">
        <v>831</v>
      </c>
    </row>
    <row r="1566" spans="1:6" x14ac:dyDescent="0.25">
      <c r="A1566" s="13" t="s">
        <v>4</v>
      </c>
      <c r="B1566" s="14" t="s">
        <v>5</v>
      </c>
      <c r="C1566" s="14" t="s">
        <v>6</v>
      </c>
      <c r="D1566" s="15" t="s">
        <v>7</v>
      </c>
      <c r="E1566" s="16" t="s">
        <v>8</v>
      </c>
      <c r="F1566" s="17" t="s">
        <v>9</v>
      </c>
    </row>
    <row r="1567" spans="1:6" x14ac:dyDescent="0.25">
      <c r="A1567" s="18" t="s">
        <v>60</v>
      </c>
      <c r="B1567" s="19" t="s">
        <v>61</v>
      </c>
      <c r="C1567" s="20" t="s">
        <v>22</v>
      </c>
      <c r="D1567" s="21">
        <v>0.17022720000000002</v>
      </c>
      <c r="E1567" s="22"/>
      <c r="F1567" s="23">
        <f t="shared" ref="F1567:F1572" si="140">TRUNC(D1567*E1567,2)</f>
        <v>0</v>
      </c>
    </row>
    <row r="1568" spans="1:6" x14ac:dyDescent="0.25">
      <c r="A1568" s="18" t="s">
        <v>60</v>
      </c>
      <c r="B1568" s="19" t="s">
        <v>61</v>
      </c>
      <c r="C1568" s="20" t="s">
        <v>23</v>
      </c>
      <c r="D1568" s="21">
        <v>0.20523360000000002</v>
      </c>
      <c r="E1568" s="22"/>
      <c r="F1568" s="23">
        <f t="shared" si="140"/>
        <v>0</v>
      </c>
    </row>
    <row r="1569" spans="1:6" x14ac:dyDescent="0.25">
      <c r="A1569" s="18">
        <v>94970</v>
      </c>
      <c r="B1569" s="19" t="s">
        <v>825</v>
      </c>
      <c r="C1569" s="20" t="s">
        <v>28</v>
      </c>
      <c r="D1569" s="21">
        <v>6.0720000000000001</v>
      </c>
      <c r="E1569" s="22"/>
      <c r="F1569" s="23">
        <f t="shared" si="140"/>
        <v>0</v>
      </c>
    </row>
    <row r="1570" spans="1:6" ht="22.5" x14ac:dyDescent="0.25">
      <c r="A1570" s="18" t="s">
        <v>312</v>
      </c>
      <c r="B1570" s="19" t="s">
        <v>313</v>
      </c>
      <c r="C1570" s="20" t="s">
        <v>178</v>
      </c>
      <c r="D1570" s="21">
        <v>41.975999999999999</v>
      </c>
      <c r="E1570" s="22"/>
      <c r="F1570" s="23">
        <f t="shared" si="140"/>
        <v>0</v>
      </c>
    </row>
    <row r="1571" spans="1:6" ht="22.5" x14ac:dyDescent="0.25">
      <c r="A1571" s="18">
        <v>92916</v>
      </c>
      <c r="B1571" s="19" t="s">
        <v>835</v>
      </c>
      <c r="C1571" s="20" t="s">
        <v>179</v>
      </c>
      <c r="D1571" s="21">
        <v>14.714700000000002</v>
      </c>
      <c r="E1571" s="22"/>
      <c r="F1571" s="23">
        <f t="shared" si="140"/>
        <v>0</v>
      </c>
    </row>
    <row r="1572" spans="1:6" ht="26.25" customHeight="1" thickBot="1" x14ac:dyDescent="0.3">
      <c r="A1572" s="18">
        <v>96620</v>
      </c>
      <c r="B1572" s="19" t="s">
        <v>836</v>
      </c>
      <c r="C1572" s="20" t="s">
        <v>28</v>
      </c>
      <c r="D1572" s="21">
        <v>0.52800000000000002</v>
      </c>
      <c r="E1572" s="22"/>
      <c r="F1572" s="23">
        <f t="shared" si="140"/>
        <v>0</v>
      </c>
    </row>
    <row r="1573" spans="1:6" ht="15.75" thickBot="1" x14ac:dyDescent="0.3">
      <c r="A1573" s="25"/>
      <c r="B1573" s="26"/>
      <c r="C1573" s="26"/>
      <c r="D1573" s="27"/>
      <c r="E1573" s="28" t="s">
        <v>12</v>
      </c>
      <c r="F1573" s="29">
        <f>SUM(F1567:F1572)</f>
        <v>0</v>
      </c>
    </row>
    <row r="1574" spans="1:6" ht="15.75" thickBot="1" x14ac:dyDescent="0.3"/>
    <row r="1575" spans="1:6" ht="15.75" thickBot="1" x14ac:dyDescent="0.3">
      <c r="A1575" s="1"/>
      <c r="B1575" s="2" t="s">
        <v>1</v>
      </c>
      <c r="F1575" s="30"/>
    </row>
    <row r="1576" spans="1:6" ht="15.75" thickBot="1" x14ac:dyDescent="0.3">
      <c r="A1576" s="3"/>
      <c r="B1576" s="4" t="s">
        <v>2</v>
      </c>
      <c r="E1576" s="5" t="s">
        <v>3</v>
      </c>
      <c r="F1576" s="6"/>
    </row>
    <row r="1577" spans="1:6" ht="34.5" thickBot="1" x14ac:dyDescent="0.3">
      <c r="A1577" s="7" t="s">
        <v>887</v>
      </c>
      <c r="B1577" s="8" t="s">
        <v>888</v>
      </c>
      <c r="C1577" s="9"/>
      <c r="D1577" s="10"/>
      <c r="E1577" s="11"/>
      <c r="F1577" s="12" t="s">
        <v>831</v>
      </c>
    </row>
    <row r="1578" spans="1:6" x14ac:dyDescent="0.25">
      <c r="A1578" s="13" t="s">
        <v>4</v>
      </c>
      <c r="B1578" s="14" t="s">
        <v>5</v>
      </c>
      <c r="C1578" s="14" t="s">
        <v>6</v>
      </c>
      <c r="D1578" s="15" t="s">
        <v>7</v>
      </c>
      <c r="E1578" s="16" t="s">
        <v>8</v>
      </c>
      <c r="F1578" s="17" t="s">
        <v>9</v>
      </c>
    </row>
    <row r="1579" spans="1:6" x14ac:dyDescent="0.25">
      <c r="A1579" s="18" t="s">
        <v>60</v>
      </c>
      <c r="B1579" s="19" t="s">
        <v>61</v>
      </c>
      <c r="C1579" s="20" t="s">
        <v>22</v>
      </c>
      <c r="D1579" s="21">
        <v>0.20117759999999998</v>
      </c>
      <c r="E1579" s="22"/>
      <c r="F1579" s="23">
        <f t="shared" ref="F1579:F1584" si="141">TRUNC(D1579*E1579,2)</f>
        <v>0</v>
      </c>
    </row>
    <row r="1580" spans="1:6" x14ac:dyDescent="0.25">
      <c r="A1580" s="18" t="s">
        <v>60</v>
      </c>
      <c r="B1580" s="19" t="s">
        <v>61</v>
      </c>
      <c r="C1580" s="20" t="s">
        <v>23</v>
      </c>
      <c r="D1580" s="21">
        <v>0.24254880000000001</v>
      </c>
      <c r="E1580" s="22"/>
      <c r="F1580" s="23">
        <f t="shared" si="141"/>
        <v>0</v>
      </c>
    </row>
    <row r="1581" spans="1:6" x14ac:dyDescent="0.25">
      <c r="A1581" s="18">
        <v>94970</v>
      </c>
      <c r="B1581" s="19" t="s">
        <v>825</v>
      </c>
      <c r="C1581" s="20" t="s">
        <v>28</v>
      </c>
      <c r="D1581" s="21">
        <v>7.3479999999999999</v>
      </c>
      <c r="E1581" s="22"/>
      <c r="F1581" s="23">
        <f t="shared" si="141"/>
        <v>0</v>
      </c>
    </row>
    <row r="1582" spans="1:6" ht="22.5" x14ac:dyDescent="0.25">
      <c r="A1582" s="18" t="s">
        <v>312</v>
      </c>
      <c r="B1582" s="19" t="s">
        <v>313</v>
      </c>
      <c r="C1582" s="20" t="s">
        <v>178</v>
      </c>
      <c r="D1582" s="21">
        <v>45.231999999999999</v>
      </c>
      <c r="E1582" s="22"/>
      <c r="F1582" s="23">
        <f t="shared" si="141"/>
        <v>0</v>
      </c>
    </row>
    <row r="1583" spans="1:6" ht="22.5" x14ac:dyDescent="0.25">
      <c r="A1583" s="18">
        <v>92916</v>
      </c>
      <c r="B1583" s="19" t="s">
        <v>835</v>
      </c>
      <c r="C1583" s="20" t="s">
        <v>179</v>
      </c>
      <c r="D1583" s="21">
        <v>15.631000000000002</v>
      </c>
      <c r="E1583" s="22"/>
      <c r="F1583" s="23">
        <f t="shared" si="141"/>
        <v>0</v>
      </c>
    </row>
    <row r="1584" spans="1:6" ht="25.5" customHeight="1" thickBot="1" x14ac:dyDescent="0.3">
      <c r="A1584" s="18">
        <v>96620</v>
      </c>
      <c r="B1584" s="19" t="s">
        <v>836</v>
      </c>
      <c r="C1584" s="20" t="s">
        <v>28</v>
      </c>
      <c r="D1584" s="21">
        <v>0.57200000000000006</v>
      </c>
      <c r="E1584" s="22"/>
      <c r="F1584" s="23">
        <f t="shared" si="141"/>
        <v>0</v>
      </c>
    </row>
    <row r="1585" spans="1:6" ht="15.75" thickBot="1" x14ac:dyDescent="0.3">
      <c r="A1585" s="25"/>
      <c r="B1585" s="26"/>
      <c r="C1585" s="26"/>
      <c r="D1585" s="27"/>
      <c r="E1585" s="28" t="s">
        <v>12</v>
      </c>
      <c r="F1585" s="29">
        <f>SUM(F1579:F1584)</f>
        <v>0</v>
      </c>
    </row>
    <row r="1586" spans="1:6" ht="15.75" thickBot="1" x14ac:dyDescent="0.3"/>
    <row r="1587" spans="1:6" ht="15.75" thickBot="1" x14ac:dyDescent="0.3">
      <c r="A1587" s="1"/>
      <c r="B1587" s="2" t="s">
        <v>1</v>
      </c>
      <c r="F1587" s="30"/>
    </row>
    <row r="1588" spans="1:6" ht="15.75" thickBot="1" x14ac:dyDescent="0.3">
      <c r="A1588" s="3"/>
      <c r="B1588" s="4" t="s">
        <v>2</v>
      </c>
      <c r="E1588" s="5" t="s">
        <v>3</v>
      </c>
      <c r="F1588" s="6"/>
    </row>
    <row r="1589" spans="1:6" ht="34.5" thickBot="1" x14ac:dyDescent="0.3">
      <c r="A1589" s="7" t="s">
        <v>889</v>
      </c>
      <c r="B1589" s="8" t="s">
        <v>890</v>
      </c>
      <c r="C1589" s="9"/>
      <c r="D1589" s="10"/>
      <c r="E1589" s="11"/>
      <c r="F1589" s="12" t="s">
        <v>831</v>
      </c>
    </row>
    <row r="1590" spans="1:6" x14ac:dyDescent="0.25">
      <c r="A1590" s="13" t="s">
        <v>4</v>
      </c>
      <c r="B1590" s="14" t="s">
        <v>5</v>
      </c>
      <c r="C1590" s="14" t="s">
        <v>6</v>
      </c>
      <c r="D1590" s="15" t="s">
        <v>7</v>
      </c>
      <c r="E1590" s="16" t="s">
        <v>8</v>
      </c>
      <c r="F1590" s="17" t="s">
        <v>9</v>
      </c>
    </row>
    <row r="1591" spans="1:6" x14ac:dyDescent="0.25">
      <c r="A1591" s="18" t="s">
        <v>60</v>
      </c>
      <c r="B1591" s="19" t="s">
        <v>61</v>
      </c>
      <c r="C1591" s="20" t="s">
        <v>22</v>
      </c>
      <c r="D1591" s="21">
        <v>0.14185600000000001</v>
      </c>
      <c r="E1591" s="22"/>
      <c r="F1591" s="23">
        <f t="shared" ref="F1591:F1596" si="142">TRUNC(D1591*E1591,2)</f>
        <v>0</v>
      </c>
    </row>
    <row r="1592" spans="1:6" x14ac:dyDescent="0.25">
      <c r="A1592" s="18" t="s">
        <v>60</v>
      </c>
      <c r="B1592" s="19" t="s">
        <v>61</v>
      </c>
      <c r="C1592" s="20" t="s">
        <v>23</v>
      </c>
      <c r="D1592" s="21">
        <v>0.17102800000000001</v>
      </c>
      <c r="E1592" s="22"/>
      <c r="F1592" s="23">
        <f t="shared" si="142"/>
        <v>0</v>
      </c>
    </row>
    <row r="1593" spans="1:6" x14ac:dyDescent="0.25">
      <c r="A1593" s="18">
        <v>94970</v>
      </c>
      <c r="B1593" s="19" t="s">
        <v>825</v>
      </c>
      <c r="C1593" s="20" t="s">
        <v>28</v>
      </c>
      <c r="D1593" s="21">
        <v>5.4032</v>
      </c>
      <c r="E1593" s="22"/>
      <c r="F1593" s="23">
        <f t="shared" si="142"/>
        <v>0</v>
      </c>
    </row>
    <row r="1594" spans="1:6" ht="22.5" x14ac:dyDescent="0.25">
      <c r="A1594" s="18" t="s">
        <v>312</v>
      </c>
      <c r="B1594" s="19" t="s">
        <v>313</v>
      </c>
      <c r="C1594" s="20" t="s">
        <v>178</v>
      </c>
      <c r="D1594" s="21">
        <v>36.608000000000004</v>
      </c>
      <c r="E1594" s="22"/>
      <c r="F1594" s="23">
        <f t="shared" si="142"/>
        <v>0</v>
      </c>
    </row>
    <row r="1595" spans="1:6" ht="22.5" x14ac:dyDescent="0.25">
      <c r="A1595" s="18">
        <v>92916</v>
      </c>
      <c r="B1595" s="19" t="s">
        <v>835</v>
      </c>
      <c r="C1595" s="20" t="s">
        <v>179</v>
      </c>
      <c r="D1595" s="21">
        <v>13.794</v>
      </c>
      <c r="E1595" s="22"/>
      <c r="F1595" s="23">
        <f t="shared" si="142"/>
        <v>0</v>
      </c>
    </row>
    <row r="1596" spans="1:6" ht="25.5" customHeight="1" thickBot="1" x14ac:dyDescent="0.3">
      <c r="A1596" s="18">
        <v>96620</v>
      </c>
      <c r="B1596" s="19" t="s">
        <v>836</v>
      </c>
      <c r="C1596" s="20" t="s">
        <v>28</v>
      </c>
      <c r="D1596" s="21">
        <v>0.48400000000000004</v>
      </c>
      <c r="E1596" s="22"/>
      <c r="F1596" s="23">
        <f t="shared" si="142"/>
        <v>0</v>
      </c>
    </row>
    <row r="1597" spans="1:6" ht="15.75" thickBot="1" x14ac:dyDescent="0.3">
      <c r="A1597" s="25"/>
      <c r="B1597" s="26"/>
      <c r="C1597" s="26"/>
      <c r="D1597" s="27"/>
      <c r="E1597" s="28" t="s">
        <v>12</v>
      </c>
      <c r="F1597" s="29">
        <f>SUM(F1591:F1596)</f>
        <v>0</v>
      </c>
    </row>
    <row r="1598" spans="1:6" ht="15.75" thickBot="1" x14ac:dyDescent="0.3"/>
    <row r="1599" spans="1:6" ht="15.75" thickBot="1" x14ac:dyDescent="0.3">
      <c r="A1599" s="1"/>
      <c r="B1599" s="2" t="s">
        <v>1</v>
      </c>
      <c r="F1599" s="30"/>
    </row>
    <row r="1600" spans="1:6" ht="15.75" thickBot="1" x14ac:dyDescent="0.3">
      <c r="A1600" s="3"/>
      <c r="B1600" s="4" t="s">
        <v>2</v>
      </c>
      <c r="E1600" s="5" t="s">
        <v>3</v>
      </c>
      <c r="F1600" s="6"/>
    </row>
    <row r="1601" spans="1:6" ht="34.5" thickBot="1" x14ac:dyDescent="0.3">
      <c r="A1601" s="7" t="s">
        <v>891</v>
      </c>
      <c r="B1601" s="8" t="s">
        <v>894</v>
      </c>
      <c r="C1601" s="9"/>
      <c r="D1601" s="10"/>
      <c r="E1601" s="11"/>
      <c r="F1601" s="12" t="s">
        <v>831</v>
      </c>
    </row>
    <row r="1602" spans="1:6" x14ac:dyDescent="0.25">
      <c r="A1602" s="13" t="s">
        <v>4</v>
      </c>
      <c r="B1602" s="14" t="s">
        <v>5</v>
      </c>
      <c r="C1602" s="14" t="s">
        <v>6</v>
      </c>
      <c r="D1602" s="15" t="s">
        <v>7</v>
      </c>
      <c r="E1602" s="16" t="s">
        <v>8</v>
      </c>
      <c r="F1602" s="17" t="s">
        <v>9</v>
      </c>
    </row>
    <row r="1603" spans="1:6" x14ac:dyDescent="0.25">
      <c r="A1603" s="18" t="s">
        <v>60</v>
      </c>
      <c r="B1603" s="19" t="s">
        <v>61</v>
      </c>
      <c r="C1603" s="20" t="s">
        <v>22</v>
      </c>
      <c r="D1603" s="21">
        <v>0.17022720000000002</v>
      </c>
      <c r="E1603" s="22"/>
      <c r="F1603" s="23">
        <f t="shared" ref="F1603:F1608" si="143">TRUNC(D1603*E1603,2)</f>
        <v>0</v>
      </c>
    </row>
    <row r="1604" spans="1:6" x14ac:dyDescent="0.25">
      <c r="A1604" s="18" t="s">
        <v>60</v>
      </c>
      <c r="B1604" s="19" t="s">
        <v>61</v>
      </c>
      <c r="C1604" s="20" t="s">
        <v>23</v>
      </c>
      <c r="D1604" s="21">
        <v>0.20523360000000002</v>
      </c>
      <c r="E1604" s="22"/>
      <c r="F1604" s="23">
        <f t="shared" si="143"/>
        <v>0</v>
      </c>
    </row>
    <row r="1605" spans="1:6" x14ac:dyDescent="0.25">
      <c r="A1605" s="18">
        <v>94970</v>
      </c>
      <c r="B1605" s="19" t="s">
        <v>825</v>
      </c>
      <c r="C1605" s="20" t="s">
        <v>28</v>
      </c>
      <c r="D1605" s="21">
        <v>6.0720000000000001</v>
      </c>
      <c r="E1605" s="22"/>
      <c r="F1605" s="23">
        <f t="shared" si="143"/>
        <v>0</v>
      </c>
    </row>
    <row r="1606" spans="1:6" ht="22.5" x14ac:dyDescent="0.25">
      <c r="A1606" s="18" t="s">
        <v>312</v>
      </c>
      <c r="B1606" s="19" t="s">
        <v>313</v>
      </c>
      <c r="C1606" s="20" t="s">
        <v>178</v>
      </c>
      <c r="D1606" s="21">
        <v>41.975999999999999</v>
      </c>
      <c r="E1606" s="22"/>
      <c r="F1606" s="23">
        <f t="shared" si="143"/>
        <v>0</v>
      </c>
    </row>
    <row r="1607" spans="1:6" ht="22.5" x14ac:dyDescent="0.25">
      <c r="A1607" s="18">
        <v>92916</v>
      </c>
      <c r="B1607" s="19" t="s">
        <v>835</v>
      </c>
      <c r="C1607" s="20" t="s">
        <v>179</v>
      </c>
      <c r="D1607" s="21">
        <v>14.714700000000002</v>
      </c>
      <c r="E1607" s="22"/>
      <c r="F1607" s="23">
        <f t="shared" si="143"/>
        <v>0</v>
      </c>
    </row>
    <row r="1608" spans="1:6" ht="25.5" customHeight="1" thickBot="1" x14ac:dyDescent="0.3">
      <c r="A1608" s="18">
        <v>96620</v>
      </c>
      <c r="B1608" s="19" t="s">
        <v>836</v>
      </c>
      <c r="C1608" s="20" t="s">
        <v>28</v>
      </c>
      <c r="D1608" s="21">
        <v>0.52800000000000002</v>
      </c>
      <c r="E1608" s="22"/>
      <c r="F1608" s="23">
        <f t="shared" si="143"/>
        <v>0</v>
      </c>
    </row>
    <row r="1609" spans="1:6" ht="15.75" thickBot="1" x14ac:dyDescent="0.3">
      <c r="A1609" s="25"/>
      <c r="B1609" s="26"/>
      <c r="C1609" s="26"/>
      <c r="D1609" s="27"/>
      <c r="E1609" s="28" t="s">
        <v>12</v>
      </c>
      <c r="F1609" s="29">
        <f>SUM(F1603:F1608)</f>
        <v>0</v>
      </c>
    </row>
    <row r="1610" spans="1:6" ht="15.75" thickBot="1" x14ac:dyDescent="0.3"/>
    <row r="1611" spans="1:6" ht="15.75" thickBot="1" x14ac:dyDescent="0.3">
      <c r="A1611" s="1"/>
      <c r="B1611" s="2" t="s">
        <v>1</v>
      </c>
      <c r="F1611" s="30"/>
    </row>
    <row r="1612" spans="1:6" ht="15.75" thickBot="1" x14ac:dyDescent="0.3">
      <c r="A1612" s="3"/>
      <c r="B1612" s="4" t="s">
        <v>2</v>
      </c>
      <c r="E1612" s="5" t="s">
        <v>3</v>
      </c>
      <c r="F1612" s="6"/>
    </row>
    <row r="1613" spans="1:6" ht="34.5" thickBot="1" x14ac:dyDescent="0.3">
      <c r="A1613" s="7" t="s">
        <v>892</v>
      </c>
      <c r="B1613" s="8" t="s">
        <v>893</v>
      </c>
      <c r="C1613" s="9"/>
      <c r="D1613" s="10"/>
      <c r="E1613" s="11"/>
      <c r="F1613" s="12" t="s">
        <v>831</v>
      </c>
    </row>
    <row r="1614" spans="1:6" x14ac:dyDescent="0.25">
      <c r="A1614" s="13" t="s">
        <v>4</v>
      </c>
      <c r="B1614" s="14" t="s">
        <v>5</v>
      </c>
      <c r="C1614" s="14" t="s">
        <v>6</v>
      </c>
      <c r="D1614" s="15" t="s">
        <v>7</v>
      </c>
      <c r="E1614" s="16" t="s">
        <v>8</v>
      </c>
      <c r="F1614" s="17" t="s">
        <v>9</v>
      </c>
    </row>
    <row r="1615" spans="1:6" x14ac:dyDescent="0.25">
      <c r="A1615" s="18" t="s">
        <v>60</v>
      </c>
      <c r="B1615" s="19" t="s">
        <v>61</v>
      </c>
      <c r="C1615" s="20" t="s">
        <v>22</v>
      </c>
      <c r="D1615" s="21">
        <v>0.20117759999999998</v>
      </c>
      <c r="E1615" s="22"/>
      <c r="F1615" s="23">
        <f t="shared" ref="F1615:F1620" si="144">TRUNC(D1615*E1615,2)</f>
        <v>0</v>
      </c>
    </row>
    <row r="1616" spans="1:6" x14ac:dyDescent="0.25">
      <c r="A1616" s="18" t="s">
        <v>60</v>
      </c>
      <c r="B1616" s="19" t="s">
        <v>61</v>
      </c>
      <c r="C1616" s="20" t="s">
        <v>23</v>
      </c>
      <c r="D1616" s="21">
        <v>0.24254880000000001</v>
      </c>
      <c r="E1616" s="22"/>
      <c r="F1616" s="23">
        <f t="shared" si="144"/>
        <v>0</v>
      </c>
    </row>
    <row r="1617" spans="1:6" x14ac:dyDescent="0.25">
      <c r="A1617" s="18">
        <v>94970</v>
      </c>
      <c r="B1617" s="19" t="s">
        <v>825</v>
      </c>
      <c r="C1617" s="20" t="s">
        <v>28</v>
      </c>
      <c r="D1617" s="21">
        <v>7.3479999999999999</v>
      </c>
      <c r="E1617" s="22"/>
      <c r="F1617" s="23">
        <f t="shared" si="144"/>
        <v>0</v>
      </c>
    </row>
    <row r="1618" spans="1:6" ht="22.5" x14ac:dyDescent="0.25">
      <c r="A1618" s="18" t="s">
        <v>312</v>
      </c>
      <c r="B1618" s="19" t="s">
        <v>313</v>
      </c>
      <c r="C1618" s="20" t="s">
        <v>178</v>
      </c>
      <c r="D1618" s="21">
        <v>45.231999999999999</v>
      </c>
      <c r="E1618" s="22"/>
      <c r="F1618" s="23">
        <f t="shared" si="144"/>
        <v>0</v>
      </c>
    </row>
    <row r="1619" spans="1:6" ht="22.5" x14ac:dyDescent="0.25">
      <c r="A1619" s="18">
        <v>92916</v>
      </c>
      <c r="B1619" s="19" t="s">
        <v>835</v>
      </c>
      <c r="C1619" s="20" t="s">
        <v>179</v>
      </c>
      <c r="D1619" s="21">
        <v>15.631000000000002</v>
      </c>
      <c r="E1619" s="22"/>
      <c r="F1619" s="23">
        <f t="shared" si="144"/>
        <v>0</v>
      </c>
    </row>
    <row r="1620" spans="1:6" ht="26.25" customHeight="1" thickBot="1" x14ac:dyDescent="0.3">
      <c r="A1620" s="18">
        <v>96620</v>
      </c>
      <c r="B1620" s="19" t="s">
        <v>836</v>
      </c>
      <c r="C1620" s="20" t="s">
        <v>28</v>
      </c>
      <c r="D1620" s="21">
        <v>0.57200000000000006</v>
      </c>
      <c r="E1620" s="22"/>
      <c r="F1620" s="23">
        <f t="shared" si="144"/>
        <v>0</v>
      </c>
    </row>
    <row r="1621" spans="1:6" ht="15.75" thickBot="1" x14ac:dyDescent="0.3">
      <c r="A1621" s="25"/>
      <c r="B1621" s="26"/>
      <c r="C1621" s="26"/>
      <c r="D1621" s="27"/>
      <c r="E1621" s="28" t="s">
        <v>12</v>
      </c>
      <c r="F1621" s="29">
        <f>SUM(F1615:F1620)</f>
        <v>0</v>
      </c>
    </row>
    <row r="1622" spans="1:6" ht="15.75" thickBot="1" x14ac:dyDescent="0.3"/>
    <row r="1623" spans="1:6" ht="15.75" thickBot="1" x14ac:dyDescent="0.3">
      <c r="A1623" s="1"/>
      <c r="B1623" s="2" t="s">
        <v>1</v>
      </c>
      <c r="F1623" s="30"/>
    </row>
    <row r="1624" spans="1:6" ht="15.75" thickBot="1" x14ac:dyDescent="0.3">
      <c r="A1624" s="3"/>
      <c r="B1624" s="4" t="s">
        <v>2</v>
      </c>
      <c r="E1624" s="5" t="s">
        <v>3</v>
      </c>
      <c r="F1624" s="6"/>
    </row>
    <row r="1625" spans="1:6" ht="34.5" thickBot="1" x14ac:dyDescent="0.3">
      <c r="A1625" s="7" t="s">
        <v>895</v>
      </c>
      <c r="B1625" s="8" t="s">
        <v>896</v>
      </c>
      <c r="C1625" s="9"/>
      <c r="D1625" s="10"/>
      <c r="E1625" s="11"/>
      <c r="F1625" s="12" t="s">
        <v>831</v>
      </c>
    </row>
    <row r="1626" spans="1:6" x14ac:dyDescent="0.25">
      <c r="A1626" s="13" t="s">
        <v>4</v>
      </c>
      <c r="B1626" s="14" t="s">
        <v>5</v>
      </c>
      <c r="C1626" s="14" t="s">
        <v>6</v>
      </c>
      <c r="D1626" s="15" t="s">
        <v>7</v>
      </c>
      <c r="E1626" s="16" t="s">
        <v>8</v>
      </c>
      <c r="F1626" s="17" t="s">
        <v>9</v>
      </c>
    </row>
    <row r="1627" spans="1:6" x14ac:dyDescent="0.25">
      <c r="A1627" s="18">
        <v>94970</v>
      </c>
      <c r="B1627" s="19" t="s">
        <v>825</v>
      </c>
      <c r="C1627" s="20" t="s">
        <v>28</v>
      </c>
      <c r="D1627" s="21">
        <v>7.1775000000000002</v>
      </c>
      <c r="E1627" s="22"/>
      <c r="F1627" s="23">
        <f t="shared" ref="F1627:F1630" si="145">TRUNC(D1627*E1627,2)</f>
        <v>0</v>
      </c>
    </row>
    <row r="1628" spans="1:6" ht="22.5" x14ac:dyDescent="0.25">
      <c r="A1628" s="18" t="s">
        <v>312</v>
      </c>
      <c r="B1628" s="19" t="s">
        <v>313</v>
      </c>
      <c r="C1628" s="20" t="s">
        <v>178</v>
      </c>
      <c r="D1628" s="21">
        <v>49.125</v>
      </c>
      <c r="E1628" s="22"/>
      <c r="F1628" s="23">
        <f t="shared" si="145"/>
        <v>0</v>
      </c>
    </row>
    <row r="1629" spans="1:6" ht="22.5" x14ac:dyDescent="0.25">
      <c r="A1629" s="18">
        <v>88628</v>
      </c>
      <c r="B1629" s="19" t="s">
        <v>897</v>
      </c>
      <c r="C1629" s="20" t="s">
        <v>28</v>
      </c>
      <c r="D1629" s="21">
        <v>0.35499999999999998</v>
      </c>
      <c r="E1629" s="22"/>
      <c r="F1629" s="23">
        <f t="shared" si="145"/>
        <v>0</v>
      </c>
    </row>
    <row r="1630" spans="1:6" ht="25.5" customHeight="1" thickBot="1" x14ac:dyDescent="0.3">
      <c r="A1630" s="18">
        <v>96620</v>
      </c>
      <c r="B1630" s="19" t="s">
        <v>836</v>
      </c>
      <c r="C1630" s="20" t="s">
        <v>28</v>
      </c>
      <c r="D1630" s="21">
        <v>2.6625000000000001</v>
      </c>
      <c r="E1630" s="22"/>
      <c r="F1630" s="23">
        <f t="shared" si="145"/>
        <v>0</v>
      </c>
    </row>
    <row r="1631" spans="1:6" ht="15.75" thickBot="1" x14ac:dyDescent="0.3">
      <c r="A1631" s="25"/>
      <c r="B1631" s="26"/>
      <c r="C1631" s="26"/>
      <c r="D1631" s="27"/>
      <c r="E1631" s="28" t="s">
        <v>12</v>
      </c>
      <c r="F1631" s="29">
        <f>SUM(F1627:F1630)</f>
        <v>0</v>
      </c>
    </row>
    <row r="1632" spans="1:6" ht="15.75" thickBot="1" x14ac:dyDescent="0.3"/>
    <row r="1633" spans="1:6" ht="15.75" thickBot="1" x14ac:dyDescent="0.3">
      <c r="A1633" s="1"/>
      <c r="B1633" s="2" t="s">
        <v>1</v>
      </c>
      <c r="F1633" s="30"/>
    </row>
    <row r="1634" spans="1:6" ht="15.75" thickBot="1" x14ac:dyDescent="0.3">
      <c r="A1634" s="3"/>
      <c r="B1634" s="4" t="s">
        <v>2</v>
      </c>
      <c r="E1634" s="5" t="s">
        <v>3</v>
      </c>
      <c r="F1634" s="6"/>
    </row>
    <row r="1635" spans="1:6" ht="34.5" thickBot="1" x14ac:dyDescent="0.3">
      <c r="A1635" s="7" t="s">
        <v>336</v>
      </c>
      <c r="B1635" s="8" t="s">
        <v>898</v>
      </c>
      <c r="C1635" s="9"/>
      <c r="D1635" s="10"/>
      <c r="E1635" s="11"/>
      <c r="F1635" s="12" t="s">
        <v>831</v>
      </c>
    </row>
    <row r="1636" spans="1:6" x14ac:dyDescent="0.25">
      <c r="A1636" s="13" t="s">
        <v>4</v>
      </c>
      <c r="B1636" s="14" t="s">
        <v>5</v>
      </c>
      <c r="C1636" s="14" t="s">
        <v>6</v>
      </c>
      <c r="D1636" s="15" t="s">
        <v>7</v>
      </c>
      <c r="E1636" s="16" t="s">
        <v>8</v>
      </c>
      <c r="F1636" s="17" t="s">
        <v>9</v>
      </c>
    </row>
    <row r="1637" spans="1:6" x14ac:dyDescent="0.25">
      <c r="A1637" s="18">
        <v>94970</v>
      </c>
      <c r="B1637" s="19" t="s">
        <v>825</v>
      </c>
      <c r="C1637" s="20" t="s">
        <v>28</v>
      </c>
      <c r="D1637" s="21">
        <v>8.93</v>
      </c>
      <c r="E1637" s="22"/>
      <c r="F1637" s="23">
        <f t="shared" ref="F1637:F1640" si="146">TRUNC(D1637*E1637,2)</f>
        <v>0</v>
      </c>
    </row>
    <row r="1638" spans="1:6" ht="22.5" x14ac:dyDescent="0.25">
      <c r="A1638" s="18" t="s">
        <v>312</v>
      </c>
      <c r="B1638" s="19" t="s">
        <v>313</v>
      </c>
      <c r="C1638" s="20" t="s">
        <v>178</v>
      </c>
      <c r="D1638" s="21">
        <v>56.5</v>
      </c>
      <c r="E1638" s="22"/>
      <c r="F1638" s="23">
        <f t="shared" si="146"/>
        <v>0</v>
      </c>
    </row>
    <row r="1639" spans="1:6" ht="22.5" x14ac:dyDescent="0.25">
      <c r="A1639" s="18">
        <v>88628</v>
      </c>
      <c r="B1639" s="19" t="s">
        <v>897</v>
      </c>
      <c r="C1639" s="20" t="s">
        <v>28</v>
      </c>
      <c r="D1639" s="21">
        <v>0.435</v>
      </c>
      <c r="E1639" s="22"/>
      <c r="F1639" s="23">
        <f t="shared" si="146"/>
        <v>0</v>
      </c>
    </row>
    <row r="1640" spans="1:6" ht="25.5" customHeight="1" thickBot="1" x14ac:dyDescent="0.3">
      <c r="A1640" s="18">
        <v>96620</v>
      </c>
      <c r="B1640" s="19" t="s">
        <v>836</v>
      </c>
      <c r="C1640" s="20" t="s">
        <v>28</v>
      </c>
      <c r="D1640" s="21">
        <v>3.15</v>
      </c>
      <c r="E1640" s="22"/>
      <c r="F1640" s="23">
        <f t="shared" si="146"/>
        <v>0</v>
      </c>
    </row>
    <row r="1641" spans="1:6" ht="15.75" thickBot="1" x14ac:dyDescent="0.3">
      <c r="A1641" s="25"/>
      <c r="B1641" s="26"/>
      <c r="C1641" s="26"/>
      <c r="D1641" s="27"/>
      <c r="E1641" s="28" t="s">
        <v>12</v>
      </c>
      <c r="F1641" s="29">
        <f>SUM(F1637:F1640)</f>
        <v>0</v>
      </c>
    </row>
    <row r="1642" spans="1:6" ht="15.75" thickBot="1" x14ac:dyDescent="0.3"/>
    <row r="1643" spans="1:6" ht="15.75" thickBot="1" x14ac:dyDescent="0.3">
      <c r="A1643" s="1"/>
      <c r="B1643" s="2" t="s">
        <v>1</v>
      </c>
      <c r="F1643" s="30"/>
    </row>
    <row r="1644" spans="1:6" ht="15.75" thickBot="1" x14ac:dyDescent="0.3">
      <c r="A1644" s="3"/>
      <c r="B1644" s="4" t="s">
        <v>2</v>
      </c>
      <c r="E1644" s="5" t="s">
        <v>3</v>
      </c>
      <c r="F1644" s="6"/>
    </row>
    <row r="1645" spans="1:6" ht="34.5" thickBot="1" x14ac:dyDescent="0.3">
      <c r="A1645" s="7" t="s">
        <v>899</v>
      </c>
      <c r="B1645" s="8" t="s">
        <v>900</v>
      </c>
      <c r="C1645" s="9"/>
      <c r="D1645" s="10"/>
      <c r="E1645" s="11"/>
      <c r="F1645" s="12" t="s">
        <v>831</v>
      </c>
    </row>
    <row r="1646" spans="1:6" x14ac:dyDescent="0.25">
      <c r="A1646" s="13" t="s">
        <v>4</v>
      </c>
      <c r="B1646" s="14" t="s">
        <v>5</v>
      </c>
      <c r="C1646" s="14" t="s">
        <v>6</v>
      </c>
      <c r="D1646" s="15" t="s">
        <v>7</v>
      </c>
      <c r="E1646" s="16" t="s">
        <v>8</v>
      </c>
      <c r="F1646" s="17" t="s">
        <v>9</v>
      </c>
    </row>
    <row r="1647" spans="1:6" x14ac:dyDescent="0.25">
      <c r="A1647" s="18">
        <v>94970</v>
      </c>
      <c r="B1647" s="19" t="s">
        <v>825</v>
      </c>
      <c r="C1647" s="20" t="s">
        <v>28</v>
      </c>
      <c r="D1647" s="21">
        <v>10.5525</v>
      </c>
      <c r="E1647" s="22"/>
      <c r="F1647" s="23">
        <f t="shared" ref="F1647:F1650" si="147">TRUNC(D1647*E1647,2)</f>
        <v>0</v>
      </c>
    </row>
    <row r="1648" spans="1:6" ht="22.5" x14ac:dyDescent="0.25">
      <c r="A1648" s="18" t="s">
        <v>312</v>
      </c>
      <c r="B1648" s="19" t="s">
        <v>313</v>
      </c>
      <c r="C1648" s="20" t="s">
        <v>178</v>
      </c>
      <c r="D1648" s="21">
        <v>64.25</v>
      </c>
      <c r="E1648" s="22"/>
      <c r="F1648" s="23">
        <f t="shared" si="147"/>
        <v>0</v>
      </c>
    </row>
    <row r="1649" spans="1:6" ht="22.5" x14ac:dyDescent="0.25">
      <c r="A1649" s="18">
        <v>88628</v>
      </c>
      <c r="B1649" s="19" t="s">
        <v>897</v>
      </c>
      <c r="C1649" s="20" t="s">
        <v>28</v>
      </c>
      <c r="D1649" s="21">
        <v>0.55500000000000005</v>
      </c>
      <c r="E1649" s="22"/>
      <c r="F1649" s="23">
        <f t="shared" si="147"/>
        <v>0</v>
      </c>
    </row>
    <row r="1650" spans="1:6" ht="26.25" customHeight="1" thickBot="1" x14ac:dyDescent="0.3">
      <c r="A1650" s="18">
        <v>96620</v>
      </c>
      <c r="B1650" s="19" t="s">
        <v>836</v>
      </c>
      <c r="C1650" s="20" t="s">
        <v>28</v>
      </c>
      <c r="D1650" s="21">
        <v>3.75</v>
      </c>
      <c r="E1650" s="22"/>
      <c r="F1650" s="23">
        <f t="shared" si="147"/>
        <v>0</v>
      </c>
    </row>
    <row r="1651" spans="1:6" ht="15.75" thickBot="1" x14ac:dyDescent="0.3">
      <c r="A1651" s="25"/>
      <c r="B1651" s="26"/>
      <c r="C1651" s="26"/>
      <c r="D1651" s="27"/>
      <c r="E1651" s="28" t="s">
        <v>12</v>
      </c>
      <c r="F1651" s="29">
        <f>SUM(F1647:F1650)</f>
        <v>0</v>
      </c>
    </row>
  </sheetData>
  <mergeCells count="3">
    <mergeCell ref="A2:F2"/>
    <mergeCell ref="A4:F4"/>
    <mergeCell ref="A6:F6"/>
  </mergeCells>
  <conditionalFormatting sqref="F11:F19 A11:D11 A19:D19 D12:D18 A12:B18 F39:F43 D40:D43 A40:B43">
    <cfRule type="expression" dxfId="7027" priority="3249" stopIfTrue="1">
      <formula>AND(#REF!&lt;&gt;"COMPOSICAO",#REF!&lt;&gt;"INSUMO",#REF!&lt;&gt;"")</formula>
    </cfRule>
    <cfRule type="expression" dxfId="7026" priority="3250" stopIfTrue="1">
      <formula>AND(OR(#REF!="COMPOSICAO",#REF!="INSUMO",#REF!&lt;&gt;""),#REF!&lt;&gt;"")</formula>
    </cfRule>
  </conditionalFormatting>
  <conditionalFormatting sqref="F12:F19 F40:F43">
    <cfRule type="expression" dxfId="7025" priority="3247" stopIfTrue="1">
      <formula>AND(#REF!&lt;&gt;"COMPOSICAO",#REF!&lt;&gt;"INSUMO",#REF!&lt;&gt;"")</formula>
    </cfRule>
    <cfRule type="expression" dxfId="7024" priority="3248" stopIfTrue="1">
      <formula>AND(OR(#REF!="COMPOSICAO",#REF!="INSUMO",#REF!&lt;&gt;""),#REF!&lt;&gt;"")</formula>
    </cfRule>
  </conditionalFormatting>
  <conditionalFormatting sqref="A10:C10">
    <cfRule type="expression" dxfId="7023" priority="3245" stopIfTrue="1">
      <formula>AND(#REF!&lt;&gt;"COMPOSICAO",#REF!&lt;&gt;"INSUMO",#REF!&lt;&gt;"")</formula>
    </cfRule>
    <cfRule type="expression" dxfId="7022" priority="3246" stopIfTrue="1">
      <formula>AND(OR(#REF!="COMPOSICAO",#REF!="INSUMO",#REF!&lt;&gt;""),#REF!&lt;&gt;"")</formula>
    </cfRule>
  </conditionalFormatting>
  <conditionalFormatting sqref="E11:E19 E39:E43 D60:D63 A60:B63 E59:F63">
    <cfRule type="expression" dxfId="7021" priority="3243" stopIfTrue="1">
      <formula>AND(#REF!&lt;&gt;"COMPOSICAO",#REF!&lt;&gt;"INSUMO",#REF!&lt;&gt;"")</formula>
    </cfRule>
    <cfRule type="expression" dxfId="7020" priority="3244" stopIfTrue="1">
      <formula>AND(OR(#REF!="COMPOSICAO",#REF!="INSUMO",#REF!&lt;&gt;""),#REF!&lt;&gt;"")</formula>
    </cfRule>
  </conditionalFormatting>
  <conditionalFormatting sqref="C12:C18 C40:C43 C60:C63">
    <cfRule type="expression" dxfId="7019" priority="3241" stopIfTrue="1">
      <formula>AND(#REF!&lt;&gt;"COMPOSICAO",#REF!&lt;&gt;"INSUMO",#REF!&lt;&gt;"")</formula>
    </cfRule>
  </conditionalFormatting>
  <conditionalFormatting sqref="C12:C18 C40:C43 C60:C63">
    <cfRule type="expression" dxfId="7018" priority="3242" stopIfTrue="1">
      <formula>AND(OR(#REF!="COMPOSICAO",#REF!="INSUMO",#REF!&lt;&gt;""),#REF!&lt;&gt;"")</formula>
    </cfRule>
  </conditionalFormatting>
  <conditionalFormatting sqref="F25:F33 A25:D25 A26:B33 D26:D33">
    <cfRule type="expression" dxfId="7017" priority="3239" stopIfTrue="1">
      <formula>AND(#REF!&lt;&gt;"COMPOSICAO",#REF!&lt;&gt;"INSUMO",#REF!&lt;&gt;"")</formula>
    </cfRule>
    <cfRule type="expression" dxfId="7016" priority="3240" stopIfTrue="1">
      <formula>AND(OR(#REF!="COMPOSICAO",#REF!="INSUMO",#REF!&lt;&gt;""),#REF!&lt;&gt;"")</formula>
    </cfRule>
  </conditionalFormatting>
  <conditionalFormatting sqref="F26:F33 A721:D734 E717:F734 E741:F744 E1308:F1310 D1372:F1372 D1381 E1379:F1381 E1512:F1513 D1512 E1544:F1548 D1547 D1627:F1630">
    <cfRule type="expression" dxfId="7015" priority="3237" stopIfTrue="1">
      <formula>AND(#REF!&lt;&gt;"COMPOSICAO",#REF!&lt;&gt;"INSUMO",#REF!&lt;&gt;"")</formula>
    </cfRule>
    <cfRule type="expression" dxfId="7014" priority="3238" stopIfTrue="1">
      <formula>AND(OR(#REF!="COMPOSICAO",#REF!="INSUMO",#REF!&lt;&gt;""),#REF!&lt;&gt;"")</formula>
    </cfRule>
  </conditionalFormatting>
  <conditionalFormatting sqref="A24:C24">
    <cfRule type="expression" dxfId="7013" priority="3235" stopIfTrue="1">
      <formula>AND(#REF!&lt;&gt;"COMPOSICAO",#REF!&lt;&gt;"INSUMO",#REF!&lt;&gt;"")</formula>
    </cfRule>
    <cfRule type="expression" dxfId="7012" priority="3236" stopIfTrue="1">
      <formula>AND(OR(#REF!="COMPOSICAO",#REF!="INSUMO",#REF!&lt;&gt;""),#REF!&lt;&gt;"")</formula>
    </cfRule>
  </conditionalFormatting>
  <conditionalFormatting sqref="E25:E33">
    <cfRule type="expression" dxfId="7011" priority="3233" stopIfTrue="1">
      <formula>AND(#REF!&lt;&gt;"COMPOSICAO",#REF!&lt;&gt;"INSUMO",#REF!&lt;&gt;"")</formula>
    </cfRule>
    <cfRule type="expression" dxfId="7010" priority="3234" stopIfTrue="1">
      <formula>AND(OR(#REF!="COMPOSICAO",#REF!="INSUMO",#REF!&lt;&gt;""),#REF!&lt;&gt;"")</formula>
    </cfRule>
  </conditionalFormatting>
  <conditionalFormatting sqref="C26:C32">
    <cfRule type="expression" dxfId="7009" priority="3231" stopIfTrue="1">
      <formula>AND(#REF!&lt;&gt;"COMPOSICAO",#REF!&lt;&gt;"INSUMO",#REF!&lt;&gt;"")</formula>
    </cfRule>
  </conditionalFormatting>
  <conditionalFormatting sqref="C26:C32">
    <cfRule type="expression" dxfId="7008" priority="3232" stopIfTrue="1">
      <formula>AND(OR(#REF!="COMPOSICAO",#REF!="INSUMO",#REF!&lt;&gt;""),#REF!&lt;&gt;"")</formula>
    </cfRule>
  </conditionalFormatting>
  <conditionalFormatting sqref="C33">
    <cfRule type="expression" dxfId="7007" priority="3229" stopIfTrue="1">
      <formula>AND(#REF!&lt;&gt;"COMPOSICAO",#REF!&lt;&gt;"INSUMO",#REF!&lt;&gt;"")</formula>
    </cfRule>
    <cfRule type="expression" dxfId="7006" priority="3230" stopIfTrue="1">
      <formula>AND(OR(#REF!="COMPOSICAO",#REF!="INSUMO",#REF!&lt;&gt;""),#REF!&lt;&gt;"")</formula>
    </cfRule>
  </conditionalFormatting>
  <conditionalFormatting sqref="A39:D39">
    <cfRule type="expression" dxfId="7005" priority="3227" stopIfTrue="1">
      <formula>AND(#REF!&lt;&gt;"COMPOSICAO",#REF!&lt;&gt;"INSUMO",#REF!&lt;&gt;"")</formula>
    </cfRule>
    <cfRule type="expression" dxfId="7004" priority="3228" stopIfTrue="1">
      <formula>AND(OR(#REF!="COMPOSICAO",#REF!="INSUMO",#REF!&lt;&gt;""),#REF!&lt;&gt;"")</formula>
    </cfRule>
  </conditionalFormatting>
  <conditionalFormatting sqref="A38:C38">
    <cfRule type="expression" dxfId="7003" priority="3223" stopIfTrue="1">
      <formula>AND(#REF!&lt;&gt;"COMPOSICAO",#REF!&lt;&gt;"INSUMO",#REF!&lt;&gt;"")</formula>
    </cfRule>
    <cfRule type="expression" dxfId="7002" priority="3224" stopIfTrue="1">
      <formula>AND(OR(#REF!="COMPOSICAO",#REF!="INSUMO",#REF!&lt;&gt;""),#REF!&lt;&gt;"")</formula>
    </cfRule>
  </conditionalFormatting>
  <conditionalFormatting sqref="F49:F53 D50:D53 A50:B53">
    <cfRule type="expression" dxfId="7001" priority="3215" stopIfTrue="1">
      <formula>AND(#REF!&lt;&gt;"COMPOSICAO",#REF!&lt;&gt;"INSUMO",#REF!&lt;&gt;"")</formula>
    </cfRule>
    <cfRule type="expression" dxfId="7000" priority="3216" stopIfTrue="1">
      <formula>AND(OR(#REF!="COMPOSICAO",#REF!="INSUMO",#REF!&lt;&gt;""),#REF!&lt;&gt;"")</formula>
    </cfRule>
  </conditionalFormatting>
  <conditionalFormatting sqref="F50:F53">
    <cfRule type="expression" dxfId="6999" priority="3213" stopIfTrue="1">
      <formula>AND(#REF!&lt;&gt;"COMPOSICAO",#REF!&lt;&gt;"INSUMO",#REF!&lt;&gt;"")</formula>
    </cfRule>
    <cfRule type="expression" dxfId="6998" priority="3214" stopIfTrue="1">
      <formula>AND(OR(#REF!="COMPOSICAO",#REF!="INSUMO",#REF!&lt;&gt;""),#REF!&lt;&gt;"")</formula>
    </cfRule>
  </conditionalFormatting>
  <conditionalFormatting sqref="E49:E53">
    <cfRule type="expression" dxfId="6997" priority="3211" stopIfTrue="1">
      <formula>AND(#REF!&lt;&gt;"COMPOSICAO",#REF!&lt;&gt;"INSUMO",#REF!&lt;&gt;"")</formula>
    </cfRule>
    <cfRule type="expression" dxfId="6996" priority="3212" stopIfTrue="1">
      <formula>AND(OR(#REF!="COMPOSICAO",#REF!="INSUMO",#REF!&lt;&gt;""),#REF!&lt;&gt;"")</formula>
    </cfRule>
  </conditionalFormatting>
  <conditionalFormatting sqref="C50:C53">
    <cfRule type="expression" dxfId="6995" priority="3209" stopIfTrue="1">
      <formula>AND(#REF!&lt;&gt;"COMPOSICAO",#REF!&lt;&gt;"INSUMO",#REF!&lt;&gt;"")</formula>
    </cfRule>
  </conditionalFormatting>
  <conditionalFormatting sqref="C50:C53">
    <cfRule type="expression" dxfId="6994" priority="3210" stopIfTrue="1">
      <formula>AND(OR(#REF!="COMPOSICAO",#REF!="INSUMO",#REF!&lt;&gt;""),#REF!&lt;&gt;"")</formula>
    </cfRule>
  </conditionalFormatting>
  <conditionalFormatting sqref="A49:D49">
    <cfRule type="expression" dxfId="6993" priority="3207" stopIfTrue="1">
      <formula>AND(#REF!&lt;&gt;"COMPOSICAO",#REF!&lt;&gt;"INSUMO",#REF!&lt;&gt;"")</formula>
    </cfRule>
    <cfRule type="expression" dxfId="6992" priority="3208" stopIfTrue="1">
      <formula>AND(OR(#REF!="COMPOSICAO",#REF!="INSUMO",#REF!&lt;&gt;""),#REF!&lt;&gt;"")</formula>
    </cfRule>
  </conditionalFormatting>
  <conditionalFormatting sqref="A48:C48">
    <cfRule type="expression" dxfId="6991" priority="3205" stopIfTrue="1">
      <formula>AND(#REF!&lt;&gt;"COMPOSICAO",#REF!&lt;&gt;"INSUMO",#REF!&lt;&gt;"")</formula>
    </cfRule>
    <cfRule type="expression" dxfId="6990" priority="3206" stopIfTrue="1">
      <formula>AND(OR(#REF!="COMPOSICAO",#REF!="INSUMO",#REF!&lt;&gt;""),#REF!&lt;&gt;"")</formula>
    </cfRule>
  </conditionalFormatting>
  <conditionalFormatting sqref="A59:D59">
    <cfRule type="expression" dxfId="6989" priority="3159" stopIfTrue="1">
      <formula>AND(#REF!&lt;&gt;"COMPOSICAO",#REF!&lt;&gt;"INSUMO",#REF!&lt;&gt;"")</formula>
    </cfRule>
    <cfRule type="expression" dxfId="6988" priority="3160" stopIfTrue="1">
      <formula>AND(OR(#REF!="COMPOSICAO",#REF!="INSUMO",#REF!&lt;&gt;""),#REF!&lt;&gt;"")</formula>
    </cfRule>
  </conditionalFormatting>
  <conditionalFormatting sqref="A58:C58">
    <cfRule type="expression" dxfId="6987" priority="3157" stopIfTrue="1">
      <formula>AND(#REF!&lt;&gt;"COMPOSICAO",#REF!&lt;&gt;"INSUMO",#REF!&lt;&gt;"")</formula>
    </cfRule>
    <cfRule type="expression" dxfId="6986" priority="3158" stopIfTrue="1">
      <formula>AND(OR(#REF!="COMPOSICAO",#REF!="INSUMO",#REF!&lt;&gt;""),#REF!&lt;&gt;"")</formula>
    </cfRule>
  </conditionalFormatting>
  <conditionalFormatting sqref="D70:D73 A70:B73 E69:F73">
    <cfRule type="expression" dxfId="6985" priority="3155" stopIfTrue="1">
      <formula>AND(#REF!&lt;&gt;"COMPOSICAO",#REF!&lt;&gt;"INSUMO",#REF!&lt;&gt;"")</formula>
    </cfRule>
    <cfRule type="expression" dxfId="6984" priority="3156" stopIfTrue="1">
      <formula>AND(OR(#REF!="COMPOSICAO",#REF!="INSUMO",#REF!&lt;&gt;""),#REF!&lt;&gt;"")</formula>
    </cfRule>
  </conditionalFormatting>
  <conditionalFormatting sqref="C70:C73">
    <cfRule type="expression" dxfId="6983" priority="3153" stopIfTrue="1">
      <formula>AND(#REF!&lt;&gt;"COMPOSICAO",#REF!&lt;&gt;"INSUMO",#REF!&lt;&gt;"")</formula>
    </cfRule>
  </conditionalFormatting>
  <conditionalFormatting sqref="C70:C73">
    <cfRule type="expression" dxfId="6982" priority="3154" stopIfTrue="1">
      <formula>AND(OR(#REF!="COMPOSICAO",#REF!="INSUMO",#REF!&lt;&gt;""),#REF!&lt;&gt;"")</formula>
    </cfRule>
  </conditionalFormatting>
  <conditionalFormatting sqref="A69:D69">
    <cfRule type="expression" dxfId="6981" priority="3151" stopIfTrue="1">
      <formula>AND(#REF!&lt;&gt;"COMPOSICAO",#REF!&lt;&gt;"INSUMO",#REF!&lt;&gt;"")</formula>
    </cfRule>
    <cfRule type="expression" dxfId="6980" priority="3152" stopIfTrue="1">
      <formula>AND(OR(#REF!="COMPOSICAO",#REF!="INSUMO",#REF!&lt;&gt;""),#REF!&lt;&gt;"")</formula>
    </cfRule>
  </conditionalFormatting>
  <conditionalFormatting sqref="A68:C68">
    <cfRule type="expression" dxfId="6979" priority="3149" stopIfTrue="1">
      <formula>AND(#REF!&lt;&gt;"COMPOSICAO",#REF!&lt;&gt;"INSUMO",#REF!&lt;&gt;"")</formula>
    </cfRule>
    <cfRule type="expression" dxfId="6978" priority="3150" stopIfTrue="1">
      <formula>AND(OR(#REF!="COMPOSICAO",#REF!="INSUMO",#REF!&lt;&gt;""),#REF!&lt;&gt;"")</formula>
    </cfRule>
  </conditionalFormatting>
  <conditionalFormatting sqref="D80:D83 A80:B83 E79:F83">
    <cfRule type="expression" dxfId="6977" priority="3147" stopIfTrue="1">
      <formula>AND(#REF!&lt;&gt;"COMPOSICAO",#REF!&lt;&gt;"INSUMO",#REF!&lt;&gt;"")</formula>
    </cfRule>
    <cfRule type="expression" dxfId="6976" priority="3148" stopIfTrue="1">
      <formula>AND(OR(#REF!="COMPOSICAO",#REF!="INSUMO",#REF!&lt;&gt;""),#REF!&lt;&gt;"")</formula>
    </cfRule>
  </conditionalFormatting>
  <conditionalFormatting sqref="C80:C83">
    <cfRule type="expression" dxfId="6975" priority="3145" stopIfTrue="1">
      <formula>AND(#REF!&lt;&gt;"COMPOSICAO",#REF!&lt;&gt;"INSUMO",#REF!&lt;&gt;"")</formula>
    </cfRule>
  </conditionalFormatting>
  <conditionalFormatting sqref="C80:C83">
    <cfRule type="expression" dxfId="6974" priority="3146" stopIfTrue="1">
      <formula>AND(OR(#REF!="COMPOSICAO",#REF!="INSUMO",#REF!&lt;&gt;""),#REF!&lt;&gt;"")</formula>
    </cfRule>
  </conditionalFormatting>
  <conditionalFormatting sqref="A79:D79">
    <cfRule type="expression" dxfId="6973" priority="3143" stopIfTrue="1">
      <formula>AND(#REF!&lt;&gt;"COMPOSICAO",#REF!&lt;&gt;"INSUMO",#REF!&lt;&gt;"")</formula>
    </cfRule>
    <cfRule type="expression" dxfId="6972" priority="3144" stopIfTrue="1">
      <formula>AND(OR(#REF!="COMPOSICAO",#REF!="INSUMO",#REF!&lt;&gt;""),#REF!&lt;&gt;"")</formula>
    </cfRule>
  </conditionalFormatting>
  <conditionalFormatting sqref="A78:C78">
    <cfRule type="expression" dxfId="6971" priority="3141" stopIfTrue="1">
      <formula>AND(#REF!&lt;&gt;"COMPOSICAO",#REF!&lt;&gt;"INSUMO",#REF!&lt;&gt;"")</formula>
    </cfRule>
    <cfRule type="expression" dxfId="6970" priority="3142" stopIfTrue="1">
      <formula>AND(OR(#REF!="COMPOSICAO",#REF!="INSUMO",#REF!&lt;&gt;""),#REF!&lt;&gt;"")</formula>
    </cfRule>
  </conditionalFormatting>
  <conditionalFormatting sqref="D90:D92 E89:F92 A90:B92">
    <cfRule type="expression" dxfId="6969" priority="3139" stopIfTrue="1">
      <formula>AND(#REF!&lt;&gt;"COMPOSICAO",#REF!&lt;&gt;"INSUMO",#REF!&lt;&gt;"")</formula>
    </cfRule>
    <cfRule type="expression" dxfId="6968" priority="3140" stopIfTrue="1">
      <formula>AND(OR(#REF!="COMPOSICAO",#REF!="INSUMO",#REF!&lt;&gt;""),#REF!&lt;&gt;"")</formula>
    </cfRule>
  </conditionalFormatting>
  <conditionalFormatting sqref="C90:C92">
    <cfRule type="expression" dxfId="6967" priority="3137" stopIfTrue="1">
      <formula>AND(#REF!&lt;&gt;"COMPOSICAO",#REF!&lt;&gt;"INSUMO",#REF!&lt;&gt;"")</formula>
    </cfRule>
  </conditionalFormatting>
  <conditionalFormatting sqref="C90:C92">
    <cfRule type="expression" dxfId="6966" priority="3138" stopIfTrue="1">
      <formula>AND(OR(#REF!="COMPOSICAO",#REF!="INSUMO",#REF!&lt;&gt;""),#REF!&lt;&gt;"")</formula>
    </cfRule>
  </conditionalFormatting>
  <conditionalFormatting sqref="A89:D89">
    <cfRule type="expression" dxfId="6965" priority="3135" stopIfTrue="1">
      <formula>AND(#REF!&lt;&gt;"COMPOSICAO",#REF!&lt;&gt;"INSUMO",#REF!&lt;&gt;"")</formula>
    </cfRule>
    <cfRule type="expression" dxfId="6964" priority="3136" stopIfTrue="1">
      <formula>AND(OR(#REF!="COMPOSICAO",#REF!="INSUMO",#REF!&lt;&gt;""),#REF!&lt;&gt;"")</formula>
    </cfRule>
  </conditionalFormatting>
  <conditionalFormatting sqref="A88:C88">
    <cfRule type="expression" dxfId="6963" priority="3133" stopIfTrue="1">
      <formula>AND(#REF!&lt;&gt;"COMPOSICAO",#REF!&lt;&gt;"INSUMO",#REF!&lt;&gt;"")</formula>
    </cfRule>
    <cfRule type="expression" dxfId="6962" priority="3134" stopIfTrue="1">
      <formula>AND(OR(#REF!="COMPOSICAO",#REF!="INSUMO",#REF!&lt;&gt;""),#REF!&lt;&gt;"")</formula>
    </cfRule>
  </conditionalFormatting>
  <conditionalFormatting sqref="E98:F101 A99:B101 D99:D101">
    <cfRule type="expression" dxfId="6961" priority="3131" stopIfTrue="1">
      <formula>AND(#REF!&lt;&gt;"COMPOSICAO",#REF!&lt;&gt;"INSUMO",#REF!&lt;&gt;"")</formula>
    </cfRule>
    <cfRule type="expression" dxfId="6960" priority="3132" stopIfTrue="1">
      <formula>AND(OR(#REF!="COMPOSICAO",#REF!="INSUMO",#REF!&lt;&gt;""),#REF!&lt;&gt;"")</formula>
    </cfRule>
  </conditionalFormatting>
  <conditionalFormatting sqref="C99:C101">
    <cfRule type="expression" dxfId="6959" priority="3129" stopIfTrue="1">
      <formula>AND(#REF!&lt;&gt;"COMPOSICAO",#REF!&lt;&gt;"INSUMO",#REF!&lt;&gt;"")</formula>
    </cfRule>
  </conditionalFormatting>
  <conditionalFormatting sqref="C99:C101">
    <cfRule type="expression" dxfId="6958" priority="3130" stopIfTrue="1">
      <formula>AND(OR(#REF!="COMPOSICAO",#REF!="INSUMO",#REF!&lt;&gt;""),#REF!&lt;&gt;"")</formula>
    </cfRule>
  </conditionalFormatting>
  <conditionalFormatting sqref="A98:D98">
    <cfRule type="expression" dxfId="6957" priority="3127" stopIfTrue="1">
      <formula>AND(#REF!&lt;&gt;"COMPOSICAO",#REF!&lt;&gt;"INSUMO",#REF!&lt;&gt;"")</formula>
    </cfRule>
    <cfRule type="expression" dxfId="6956" priority="3128" stopIfTrue="1">
      <formula>AND(OR(#REF!="COMPOSICAO",#REF!="INSUMO",#REF!&lt;&gt;""),#REF!&lt;&gt;"")</formula>
    </cfRule>
  </conditionalFormatting>
  <conditionalFormatting sqref="A97:C97">
    <cfRule type="expression" dxfId="6955" priority="3125" stopIfTrue="1">
      <formula>AND(#REF!&lt;&gt;"COMPOSICAO",#REF!&lt;&gt;"INSUMO",#REF!&lt;&gt;"")</formula>
    </cfRule>
    <cfRule type="expression" dxfId="6954" priority="3126" stopIfTrue="1">
      <formula>AND(OR(#REF!="COMPOSICAO",#REF!="INSUMO",#REF!&lt;&gt;""),#REF!&lt;&gt;"")</formula>
    </cfRule>
  </conditionalFormatting>
  <conditionalFormatting sqref="E107:F110 A108:B110 D108:D110">
    <cfRule type="expression" dxfId="6953" priority="3123" stopIfTrue="1">
      <formula>AND(#REF!&lt;&gt;"COMPOSICAO",#REF!&lt;&gt;"INSUMO",#REF!&lt;&gt;"")</formula>
    </cfRule>
    <cfRule type="expression" dxfId="6952" priority="3124" stopIfTrue="1">
      <formula>AND(OR(#REF!="COMPOSICAO",#REF!="INSUMO",#REF!&lt;&gt;""),#REF!&lt;&gt;"")</formula>
    </cfRule>
  </conditionalFormatting>
  <conditionalFormatting sqref="C108:C110">
    <cfRule type="expression" dxfId="6951" priority="3121" stopIfTrue="1">
      <formula>AND(#REF!&lt;&gt;"COMPOSICAO",#REF!&lt;&gt;"INSUMO",#REF!&lt;&gt;"")</formula>
    </cfRule>
  </conditionalFormatting>
  <conditionalFormatting sqref="C108:C110">
    <cfRule type="expression" dxfId="6950" priority="3122" stopIfTrue="1">
      <formula>AND(OR(#REF!="COMPOSICAO",#REF!="INSUMO",#REF!&lt;&gt;""),#REF!&lt;&gt;"")</formula>
    </cfRule>
  </conditionalFormatting>
  <conditionalFormatting sqref="A107:D107">
    <cfRule type="expression" dxfId="6949" priority="3119" stopIfTrue="1">
      <formula>AND(#REF!&lt;&gt;"COMPOSICAO",#REF!&lt;&gt;"INSUMO",#REF!&lt;&gt;"")</formula>
    </cfRule>
    <cfRule type="expression" dxfId="6948" priority="3120" stopIfTrue="1">
      <formula>AND(OR(#REF!="COMPOSICAO",#REF!="INSUMO",#REF!&lt;&gt;""),#REF!&lt;&gt;"")</formula>
    </cfRule>
  </conditionalFormatting>
  <conditionalFormatting sqref="A106:C106">
    <cfRule type="expression" dxfId="6947" priority="3117" stopIfTrue="1">
      <formula>AND(#REF!&lt;&gt;"COMPOSICAO",#REF!&lt;&gt;"INSUMO",#REF!&lt;&gt;"")</formula>
    </cfRule>
    <cfRule type="expression" dxfId="6946" priority="3118" stopIfTrue="1">
      <formula>AND(OR(#REF!="COMPOSICAO",#REF!="INSUMO",#REF!&lt;&gt;""),#REF!&lt;&gt;"")</formula>
    </cfRule>
  </conditionalFormatting>
  <conditionalFormatting sqref="E116:F119 A117:B119 D117:D119">
    <cfRule type="expression" dxfId="6945" priority="3115" stopIfTrue="1">
      <formula>AND(#REF!&lt;&gt;"COMPOSICAO",#REF!&lt;&gt;"INSUMO",#REF!&lt;&gt;"")</formula>
    </cfRule>
    <cfRule type="expression" dxfId="6944" priority="3116" stopIfTrue="1">
      <formula>AND(OR(#REF!="COMPOSICAO",#REF!="INSUMO",#REF!&lt;&gt;""),#REF!&lt;&gt;"")</formula>
    </cfRule>
  </conditionalFormatting>
  <conditionalFormatting sqref="C117:C119">
    <cfRule type="expression" dxfId="6943" priority="3113" stopIfTrue="1">
      <formula>AND(#REF!&lt;&gt;"COMPOSICAO",#REF!&lt;&gt;"INSUMO",#REF!&lt;&gt;"")</formula>
    </cfRule>
  </conditionalFormatting>
  <conditionalFormatting sqref="C117:C119">
    <cfRule type="expression" dxfId="6942" priority="3114" stopIfTrue="1">
      <formula>AND(OR(#REF!="COMPOSICAO",#REF!="INSUMO",#REF!&lt;&gt;""),#REF!&lt;&gt;"")</formula>
    </cfRule>
  </conditionalFormatting>
  <conditionalFormatting sqref="A116:D116">
    <cfRule type="expression" dxfId="6941" priority="3111" stopIfTrue="1">
      <formula>AND(#REF!&lt;&gt;"COMPOSICAO",#REF!&lt;&gt;"INSUMO",#REF!&lt;&gt;"")</formula>
    </cfRule>
    <cfRule type="expression" dxfId="6940" priority="3112" stopIfTrue="1">
      <formula>AND(OR(#REF!="COMPOSICAO",#REF!="INSUMO",#REF!&lt;&gt;""),#REF!&lt;&gt;"")</formula>
    </cfRule>
  </conditionalFormatting>
  <conditionalFormatting sqref="A115:C115">
    <cfRule type="expression" dxfId="6939" priority="3109" stopIfTrue="1">
      <formula>AND(#REF!&lt;&gt;"COMPOSICAO",#REF!&lt;&gt;"INSUMO",#REF!&lt;&gt;"")</formula>
    </cfRule>
    <cfRule type="expression" dxfId="6938" priority="3110" stopIfTrue="1">
      <formula>AND(OR(#REF!="COMPOSICAO",#REF!="INSUMO",#REF!&lt;&gt;""),#REF!&lt;&gt;"")</formula>
    </cfRule>
  </conditionalFormatting>
  <conditionalFormatting sqref="E125:F128 A126:B128 D126:D128">
    <cfRule type="expression" dxfId="6937" priority="3107" stopIfTrue="1">
      <formula>AND(#REF!&lt;&gt;"COMPOSICAO",#REF!&lt;&gt;"INSUMO",#REF!&lt;&gt;"")</formula>
    </cfRule>
    <cfRule type="expression" dxfId="6936" priority="3108" stopIfTrue="1">
      <formula>AND(OR(#REF!="COMPOSICAO",#REF!="INSUMO",#REF!&lt;&gt;""),#REF!&lt;&gt;"")</formula>
    </cfRule>
  </conditionalFormatting>
  <conditionalFormatting sqref="C126:C128">
    <cfRule type="expression" dxfId="6935" priority="3105" stopIfTrue="1">
      <formula>AND(#REF!&lt;&gt;"COMPOSICAO",#REF!&lt;&gt;"INSUMO",#REF!&lt;&gt;"")</formula>
    </cfRule>
  </conditionalFormatting>
  <conditionalFormatting sqref="C126:C128">
    <cfRule type="expression" dxfId="6934" priority="3106" stopIfTrue="1">
      <formula>AND(OR(#REF!="COMPOSICAO",#REF!="INSUMO",#REF!&lt;&gt;""),#REF!&lt;&gt;"")</formula>
    </cfRule>
  </conditionalFormatting>
  <conditionalFormatting sqref="A125:D125">
    <cfRule type="expression" dxfId="6933" priority="3103" stopIfTrue="1">
      <formula>AND(#REF!&lt;&gt;"COMPOSICAO",#REF!&lt;&gt;"INSUMO",#REF!&lt;&gt;"")</formula>
    </cfRule>
    <cfRule type="expression" dxfId="6932" priority="3104" stopIfTrue="1">
      <formula>AND(OR(#REF!="COMPOSICAO",#REF!="INSUMO",#REF!&lt;&gt;""),#REF!&lt;&gt;"")</formula>
    </cfRule>
  </conditionalFormatting>
  <conditionalFormatting sqref="A124:C124">
    <cfRule type="expression" dxfId="6931" priority="3101" stopIfTrue="1">
      <formula>AND(#REF!&lt;&gt;"COMPOSICAO",#REF!&lt;&gt;"INSUMO",#REF!&lt;&gt;"")</formula>
    </cfRule>
    <cfRule type="expression" dxfId="6930" priority="3102" stopIfTrue="1">
      <formula>AND(OR(#REF!="COMPOSICAO",#REF!="INSUMO",#REF!&lt;&gt;""),#REF!&lt;&gt;"")</formula>
    </cfRule>
  </conditionalFormatting>
  <conditionalFormatting sqref="E134:F137 A135:B137 D135:D137">
    <cfRule type="expression" dxfId="6929" priority="3099" stopIfTrue="1">
      <formula>AND(#REF!&lt;&gt;"COMPOSICAO",#REF!&lt;&gt;"INSUMO",#REF!&lt;&gt;"")</formula>
    </cfRule>
    <cfRule type="expression" dxfId="6928" priority="3100" stopIfTrue="1">
      <formula>AND(OR(#REF!="COMPOSICAO",#REF!="INSUMO",#REF!&lt;&gt;""),#REF!&lt;&gt;"")</formula>
    </cfRule>
  </conditionalFormatting>
  <conditionalFormatting sqref="C135:C137">
    <cfRule type="expression" dxfId="6927" priority="3097" stopIfTrue="1">
      <formula>AND(#REF!&lt;&gt;"COMPOSICAO",#REF!&lt;&gt;"INSUMO",#REF!&lt;&gt;"")</formula>
    </cfRule>
  </conditionalFormatting>
  <conditionalFormatting sqref="C135:C137">
    <cfRule type="expression" dxfId="6926" priority="3098" stopIfTrue="1">
      <formula>AND(OR(#REF!="COMPOSICAO",#REF!="INSUMO",#REF!&lt;&gt;""),#REF!&lt;&gt;"")</formula>
    </cfRule>
  </conditionalFormatting>
  <conditionalFormatting sqref="A134:D134">
    <cfRule type="expression" dxfId="6925" priority="3095" stopIfTrue="1">
      <formula>AND(#REF!&lt;&gt;"COMPOSICAO",#REF!&lt;&gt;"INSUMO",#REF!&lt;&gt;"")</formula>
    </cfRule>
    <cfRule type="expression" dxfId="6924" priority="3096" stopIfTrue="1">
      <formula>AND(OR(#REF!="COMPOSICAO",#REF!="INSUMO",#REF!&lt;&gt;""),#REF!&lt;&gt;"")</formula>
    </cfRule>
  </conditionalFormatting>
  <conditionalFormatting sqref="A133:C133">
    <cfRule type="expression" dxfId="6923" priority="3093" stopIfTrue="1">
      <formula>AND(#REF!&lt;&gt;"COMPOSICAO",#REF!&lt;&gt;"INSUMO",#REF!&lt;&gt;"")</formula>
    </cfRule>
    <cfRule type="expression" dxfId="6922" priority="3094" stopIfTrue="1">
      <formula>AND(OR(#REF!="COMPOSICAO",#REF!="INSUMO",#REF!&lt;&gt;""),#REF!&lt;&gt;"")</formula>
    </cfRule>
  </conditionalFormatting>
  <conditionalFormatting sqref="E143:F146 A144:B146 D144:D146">
    <cfRule type="expression" dxfId="6921" priority="3091" stopIfTrue="1">
      <formula>AND(#REF!&lt;&gt;"COMPOSICAO",#REF!&lt;&gt;"INSUMO",#REF!&lt;&gt;"")</formula>
    </cfRule>
    <cfRule type="expression" dxfId="6920" priority="3092" stopIfTrue="1">
      <formula>AND(OR(#REF!="COMPOSICAO",#REF!="INSUMO",#REF!&lt;&gt;""),#REF!&lt;&gt;"")</formula>
    </cfRule>
  </conditionalFormatting>
  <conditionalFormatting sqref="C144:C146">
    <cfRule type="expression" dxfId="6919" priority="3089" stopIfTrue="1">
      <formula>AND(#REF!&lt;&gt;"COMPOSICAO",#REF!&lt;&gt;"INSUMO",#REF!&lt;&gt;"")</formula>
    </cfRule>
  </conditionalFormatting>
  <conditionalFormatting sqref="C144:C146">
    <cfRule type="expression" dxfId="6918" priority="3090" stopIfTrue="1">
      <formula>AND(OR(#REF!="COMPOSICAO",#REF!="INSUMO",#REF!&lt;&gt;""),#REF!&lt;&gt;"")</formula>
    </cfRule>
  </conditionalFormatting>
  <conditionalFormatting sqref="A143:D143">
    <cfRule type="expression" dxfId="6917" priority="3087" stopIfTrue="1">
      <formula>AND(#REF!&lt;&gt;"COMPOSICAO",#REF!&lt;&gt;"INSUMO",#REF!&lt;&gt;"")</formula>
    </cfRule>
    <cfRule type="expression" dxfId="6916" priority="3088" stopIfTrue="1">
      <formula>AND(OR(#REF!="COMPOSICAO",#REF!="INSUMO",#REF!&lt;&gt;""),#REF!&lt;&gt;"")</formula>
    </cfRule>
  </conditionalFormatting>
  <conditionalFormatting sqref="A142:C142">
    <cfRule type="expression" dxfId="6915" priority="3085" stopIfTrue="1">
      <formula>AND(#REF!&lt;&gt;"COMPOSICAO",#REF!&lt;&gt;"INSUMO",#REF!&lt;&gt;"")</formula>
    </cfRule>
    <cfRule type="expression" dxfId="6914" priority="3086" stopIfTrue="1">
      <formula>AND(OR(#REF!="COMPOSICAO",#REF!="INSUMO",#REF!&lt;&gt;""),#REF!&lt;&gt;"")</formula>
    </cfRule>
  </conditionalFormatting>
  <conditionalFormatting sqref="E152:F155 D153:D155 A153:B155">
    <cfRule type="expression" dxfId="6913" priority="3083" stopIfTrue="1">
      <formula>AND(#REF!&lt;&gt;"COMPOSICAO",#REF!&lt;&gt;"INSUMO",#REF!&lt;&gt;"")</formula>
    </cfRule>
    <cfRule type="expression" dxfId="6912" priority="3084" stopIfTrue="1">
      <formula>AND(OR(#REF!="COMPOSICAO",#REF!="INSUMO",#REF!&lt;&gt;""),#REF!&lt;&gt;"")</formula>
    </cfRule>
  </conditionalFormatting>
  <conditionalFormatting sqref="C153:C155">
    <cfRule type="expression" dxfId="6911" priority="3081" stopIfTrue="1">
      <formula>AND(#REF!&lt;&gt;"COMPOSICAO",#REF!&lt;&gt;"INSUMO",#REF!&lt;&gt;"")</formula>
    </cfRule>
  </conditionalFormatting>
  <conditionalFormatting sqref="C153:C155">
    <cfRule type="expression" dxfId="6910" priority="3082" stopIfTrue="1">
      <formula>AND(OR(#REF!="COMPOSICAO",#REF!="INSUMO",#REF!&lt;&gt;""),#REF!&lt;&gt;"")</formula>
    </cfRule>
  </conditionalFormatting>
  <conditionalFormatting sqref="A152:D152">
    <cfRule type="expression" dxfId="6909" priority="3079" stopIfTrue="1">
      <formula>AND(#REF!&lt;&gt;"COMPOSICAO",#REF!&lt;&gt;"INSUMO",#REF!&lt;&gt;"")</formula>
    </cfRule>
    <cfRule type="expression" dxfId="6908" priority="3080" stopIfTrue="1">
      <formula>AND(OR(#REF!="COMPOSICAO",#REF!="INSUMO",#REF!&lt;&gt;""),#REF!&lt;&gt;"")</formula>
    </cfRule>
  </conditionalFormatting>
  <conditionalFormatting sqref="A151:C151">
    <cfRule type="expression" dxfId="6907" priority="3077" stopIfTrue="1">
      <formula>AND(#REF!&lt;&gt;"COMPOSICAO",#REF!&lt;&gt;"INSUMO",#REF!&lt;&gt;"")</formula>
    </cfRule>
    <cfRule type="expression" dxfId="6906" priority="3078" stopIfTrue="1">
      <formula>AND(OR(#REF!="COMPOSICAO",#REF!="INSUMO",#REF!&lt;&gt;""),#REF!&lt;&gt;"")</formula>
    </cfRule>
  </conditionalFormatting>
  <conditionalFormatting sqref="E161:F164 A164:B164 D162:D164">
    <cfRule type="expression" dxfId="6905" priority="3075" stopIfTrue="1">
      <formula>AND(#REF!&lt;&gt;"COMPOSICAO",#REF!&lt;&gt;"INSUMO",#REF!&lt;&gt;"")</formula>
    </cfRule>
    <cfRule type="expression" dxfId="6904" priority="3076" stopIfTrue="1">
      <formula>AND(OR(#REF!="COMPOSICAO",#REF!="INSUMO",#REF!&lt;&gt;""),#REF!&lt;&gt;"")</formula>
    </cfRule>
  </conditionalFormatting>
  <conditionalFormatting sqref="C162:C164">
    <cfRule type="expression" dxfId="6903" priority="3073" stopIfTrue="1">
      <formula>AND(#REF!&lt;&gt;"COMPOSICAO",#REF!&lt;&gt;"INSUMO",#REF!&lt;&gt;"")</formula>
    </cfRule>
  </conditionalFormatting>
  <conditionalFormatting sqref="C162:C164">
    <cfRule type="expression" dxfId="6902" priority="3074" stopIfTrue="1">
      <formula>AND(OR(#REF!="COMPOSICAO",#REF!="INSUMO",#REF!&lt;&gt;""),#REF!&lt;&gt;"")</formula>
    </cfRule>
  </conditionalFormatting>
  <conditionalFormatting sqref="A161:D161">
    <cfRule type="expression" dxfId="6901" priority="3071" stopIfTrue="1">
      <formula>AND(#REF!&lt;&gt;"COMPOSICAO",#REF!&lt;&gt;"INSUMO",#REF!&lt;&gt;"")</formula>
    </cfRule>
    <cfRule type="expression" dxfId="6900" priority="3072" stopIfTrue="1">
      <formula>AND(OR(#REF!="COMPOSICAO",#REF!="INSUMO",#REF!&lt;&gt;""),#REF!&lt;&gt;"")</formula>
    </cfRule>
  </conditionalFormatting>
  <conditionalFormatting sqref="A160:C160">
    <cfRule type="expression" dxfId="6899" priority="3069" stopIfTrue="1">
      <formula>AND(#REF!&lt;&gt;"COMPOSICAO",#REF!&lt;&gt;"INSUMO",#REF!&lt;&gt;"")</formula>
    </cfRule>
    <cfRule type="expression" dxfId="6898" priority="3070" stopIfTrue="1">
      <formula>AND(OR(#REF!="COMPOSICAO",#REF!="INSUMO",#REF!&lt;&gt;""),#REF!&lt;&gt;"")</formula>
    </cfRule>
  </conditionalFormatting>
  <conditionalFormatting sqref="E170:F173 A173:B173 D171:D173">
    <cfRule type="expression" dxfId="6897" priority="3067" stopIfTrue="1">
      <formula>AND(#REF!&lt;&gt;"COMPOSICAO",#REF!&lt;&gt;"INSUMO",#REF!&lt;&gt;"")</formula>
    </cfRule>
    <cfRule type="expression" dxfId="6896" priority="3068" stopIfTrue="1">
      <formula>AND(OR(#REF!="COMPOSICAO",#REF!="INSUMO",#REF!&lt;&gt;""),#REF!&lt;&gt;"")</formula>
    </cfRule>
  </conditionalFormatting>
  <conditionalFormatting sqref="C171:C173">
    <cfRule type="expression" dxfId="6895" priority="3065" stopIfTrue="1">
      <formula>AND(#REF!&lt;&gt;"COMPOSICAO",#REF!&lt;&gt;"INSUMO",#REF!&lt;&gt;"")</formula>
    </cfRule>
  </conditionalFormatting>
  <conditionalFormatting sqref="C171:C173">
    <cfRule type="expression" dxfId="6894" priority="3066" stopIfTrue="1">
      <formula>AND(OR(#REF!="COMPOSICAO",#REF!="INSUMO",#REF!&lt;&gt;""),#REF!&lt;&gt;"")</formula>
    </cfRule>
  </conditionalFormatting>
  <conditionalFormatting sqref="A170:D170">
    <cfRule type="expression" dxfId="6893" priority="3063" stopIfTrue="1">
      <formula>AND(#REF!&lt;&gt;"COMPOSICAO",#REF!&lt;&gt;"INSUMO",#REF!&lt;&gt;"")</formula>
    </cfRule>
    <cfRule type="expression" dxfId="6892" priority="3064" stopIfTrue="1">
      <formula>AND(OR(#REF!="COMPOSICAO",#REF!="INSUMO",#REF!&lt;&gt;""),#REF!&lt;&gt;"")</formula>
    </cfRule>
  </conditionalFormatting>
  <conditionalFormatting sqref="A169:C169">
    <cfRule type="expression" dxfId="6891" priority="3061" stopIfTrue="1">
      <formula>AND(#REF!&lt;&gt;"COMPOSICAO",#REF!&lt;&gt;"INSUMO",#REF!&lt;&gt;"")</formula>
    </cfRule>
    <cfRule type="expression" dxfId="6890" priority="3062" stopIfTrue="1">
      <formula>AND(OR(#REF!="COMPOSICAO",#REF!="INSUMO",#REF!&lt;&gt;""),#REF!&lt;&gt;"")</formula>
    </cfRule>
  </conditionalFormatting>
  <conditionalFormatting sqref="A162:B163">
    <cfRule type="expression" dxfId="6889" priority="3059" stopIfTrue="1">
      <formula>AND(#REF!&lt;&gt;"COMPOSICAO",#REF!&lt;&gt;"INSUMO",#REF!&lt;&gt;"")</formula>
    </cfRule>
    <cfRule type="expression" dxfId="6888" priority="3060" stopIfTrue="1">
      <formula>AND(OR(#REF!="COMPOSICAO",#REF!="INSUMO",#REF!&lt;&gt;""),#REF!&lt;&gt;"")</formula>
    </cfRule>
  </conditionalFormatting>
  <conditionalFormatting sqref="A171:B172">
    <cfRule type="expression" dxfId="6887" priority="3057" stopIfTrue="1">
      <formula>AND(#REF!&lt;&gt;"COMPOSICAO",#REF!&lt;&gt;"INSUMO",#REF!&lt;&gt;"")</formula>
    </cfRule>
    <cfRule type="expression" dxfId="6886" priority="3058" stopIfTrue="1">
      <formula>AND(OR(#REF!="COMPOSICAO",#REF!="INSUMO",#REF!&lt;&gt;""),#REF!&lt;&gt;"")</formula>
    </cfRule>
  </conditionalFormatting>
  <conditionalFormatting sqref="E179:F182 A182:B182 D180:D182">
    <cfRule type="expression" dxfId="6885" priority="3055" stopIfTrue="1">
      <formula>AND(#REF!&lt;&gt;"COMPOSICAO",#REF!&lt;&gt;"INSUMO",#REF!&lt;&gt;"")</formula>
    </cfRule>
    <cfRule type="expression" dxfId="6884" priority="3056" stopIfTrue="1">
      <formula>AND(OR(#REF!="COMPOSICAO",#REF!="INSUMO",#REF!&lt;&gt;""),#REF!&lt;&gt;"")</formula>
    </cfRule>
  </conditionalFormatting>
  <conditionalFormatting sqref="C180:C182">
    <cfRule type="expression" dxfId="6883" priority="3053" stopIfTrue="1">
      <formula>AND(#REF!&lt;&gt;"COMPOSICAO",#REF!&lt;&gt;"INSUMO",#REF!&lt;&gt;"")</formula>
    </cfRule>
  </conditionalFormatting>
  <conditionalFormatting sqref="C180:C182">
    <cfRule type="expression" dxfId="6882" priority="3054" stopIfTrue="1">
      <formula>AND(OR(#REF!="COMPOSICAO",#REF!="INSUMO",#REF!&lt;&gt;""),#REF!&lt;&gt;"")</formula>
    </cfRule>
  </conditionalFormatting>
  <conditionalFormatting sqref="A179:D179">
    <cfRule type="expression" dxfId="6881" priority="3051" stopIfTrue="1">
      <formula>AND(#REF!&lt;&gt;"COMPOSICAO",#REF!&lt;&gt;"INSUMO",#REF!&lt;&gt;"")</formula>
    </cfRule>
    <cfRule type="expression" dxfId="6880" priority="3052" stopIfTrue="1">
      <formula>AND(OR(#REF!="COMPOSICAO",#REF!="INSUMO",#REF!&lt;&gt;""),#REF!&lt;&gt;"")</formula>
    </cfRule>
  </conditionalFormatting>
  <conditionalFormatting sqref="A178:C178">
    <cfRule type="expression" dxfId="6879" priority="3049" stopIfTrue="1">
      <formula>AND(#REF!&lt;&gt;"COMPOSICAO",#REF!&lt;&gt;"INSUMO",#REF!&lt;&gt;"")</formula>
    </cfRule>
    <cfRule type="expression" dxfId="6878" priority="3050" stopIfTrue="1">
      <formula>AND(OR(#REF!="COMPOSICAO",#REF!="INSUMO",#REF!&lt;&gt;""),#REF!&lt;&gt;"")</formula>
    </cfRule>
  </conditionalFormatting>
  <conditionalFormatting sqref="A180:B181">
    <cfRule type="expression" dxfId="6877" priority="3047" stopIfTrue="1">
      <formula>AND(#REF!&lt;&gt;"COMPOSICAO",#REF!&lt;&gt;"INSUMO",#REF!&lt;&gt;"")</formula>
    </cfRule>
    <cfRule type="expression" dxfId="6876" priority="3048" stopIfTrue="1">
      <formula>AND(OR(#REF!="COMPOSICAO",#REF!="INSUMO",#REF!&lt;&gt;""),#REF!&lt;&gt;"")</formula>
    </cfRule>
  </conditionalFormatting>
  <conditionalFormatting sqref="E188:F191 A191:B191 D189:D191">
    <cfRule type="expression" dxfId="6875" priority="3045" stopIfTrue="1">
      <formula>AND(#REF!&lt;&gt;"COMPOSICAO",#REF!&lt;&gt;"INSUMO",#REF!&lt;&gt;"")</formula>
    </cfRule>
    <cfRule type="expression" dxfId="6874" priority="3046" stopIfTrue="1">
      <formula>AND(OR(#REF!="COMPOSICAO",#REF!="INSUMO",#REF!&lt;&gt;""),#REF!&lt;&gt;"")</formula>
    </cfRule>
  </conditionalFormatting>
  <conditionalFormatting sqref="C189:C191">
    <cfRule type="expression" dxfId="6873" priority="3043" stopIfTrue="1">
      <formula>AND(#REF!&lt;&gt;"COMPOSICAO",#REF!&lt;&gt;"INSUMO",#REF!&lt;&gt;"")</formula>
    </cfRule>
  </conditionalFormatting>
  <conditionalFormatting sqref="C189:C191">
    <cfRule type="expression" dxfId="6872" priority="3044" stopIfTrue="1">
      <formula>AND(OR(#REF!="COMPOSICAO",#REF!="INSUMO",#REF!&lt;&gt;""),#REF!&lt;&gt;"")</formula>
    </cfRule>
  </conditionalFormatting>
  <conditionalFormatting sqref="A188:D188">
    <cfRule type="expression" dxfId="6871" priority="3041" stopIfTrue="1">
      <formula>AND(#REF!&lt;&gt;"COMPOSICAO",#REF!&lt;&gt;"INSUMO",#REF!&lt;&gt;"")</formula>
    </cfRule>
    <cfRule type="expression" dxfId="6870" priority="3042" stopIfTrue="1">
      <formula>AND(OR(#REF!="COMPOSICAO",#REF!="INSUMO",#REF!&lt;&gt;""),#REF!&lt;&gt;"")</formula>
    </cfRule>
  </conditionalFormatting>
  <conditionalFormatting sqref="A187:C187">
    <cfRule type="expression" dxfId="6869" priority="3039" stopIfTrue="1">
      <formula>AND(#REF!&lt;&gt;"COMPOSICAO",#REF!&lt;&gt;"INSUMO",#REF!&lt;&gt;"")</formula>
    </cfRule>
    <cfRule type="expression" dxfId="6868" priority="3040" stopIfTrue="1">
      <formula>AND(OR(#REF!="COMPOSICAO",#REF!="INSUMO",#REF!&lt;&gt;""),#REF!&lt;&gt;"")</formula>
    </cfRule>
  </conditionalFormatting>
  <conditionalFormatting sqref="A189:B190">
    <cfRule type="expression" dxfId="6867" priority="3037" stopIfTrue="1">
      <formula>AND(#REF!&lt;&gt;"COMPOSICAO",#REF!&lt;&gt;"INSUMO",#REF!&lt;&gt;"")</formula>
    </cfRule>
    <cfRule type="expression" dxfId="6866" priority="3038" stopIfTrue="1">
      <formula>AND(OR(#REF!="COMPOSICAO",#REF!="INSUMO",#REF!&lt;&gt;""),#REF!&lt;&gt;"")</formula>
    </cfRule>
  </conditionalFormatting>
  <conditionalFormatting sqref="A201:B201 D198:D202 E197:F202">
    <cfRule type="expression" dxfId="6865" priority="3035" stopIfTrue="1">
      <formula>AND(#REF!&lt;&gt;"COMPOSICAO",#REF!&lt;&gt;"INSUMO",#REF!&lt;&gt;"")</formula>
    </cfRule>
    <cfRule type="expression" dxfId="6864" priority="3036" stopIfTrue="1">
      <formula>AND(OR(#REF!="COMPOSICAO",#REF!="INSUMO",#REF!&lt;&gt;""),#REF!&lt;&gt;"")</formula>
    </cfRule>
  </conditionalFormatting>
  <conditionalFormatting sqref="C201">
    <cfRule type="expression" dxfId="6863" priority="3033" stopIfTrue="1">
      <formula>AND(#REF!&lt;&gt;"COMPOSICAO",#REF!&lt;&gt;"INSUMO",#REF!&lt;&gt;"")</formula>
    </cfRule>
  </conditionalFormatting>
  <conditionalFormatting sqref="C201">
    <cfRule type="expression" dxfId="6862" priority="3034" stopIfTrue="1">
      <formula>AND(OR(#REF!="COMPOSICAO",#REF!="INSUMO",#REF!&lt;&gt;""),#REF!&lt;&gt;"")</formula>
    </cfRule>
  </conditionalFormatting>
  <conditionalFormatting sqref="A197:D197">
    <cfRule type="expression" dxfId="6861" priority="3031" stopIfTrue="1">
      <formula>AND(#REF!&lt;&gt;"COMPOSICAO",#REF!&lt;&gt;"INSUMO",#REF!&lt;&gt;"")</formula>
    </cfRule>
    <cfRule type="expression" dxfId="6860" priority="3032" stopIfTrue="1">
      <formula>AND(OR(#REF!="COMPOSICAO",#REF!="INSUMO",#REF!&lt;&gt;""),#REF!&lt;&gt;"")</formula>
    </cfRule>
  </conditionalFormatting>
  <conditionalFormatting sqref="A196:C196">
    <cfRule type="expression" dxfId="6859" priority="3029" stopIfTrue="1">
      <formula>AND(#REF!&lt;&gt;"COMPOSICAO",#REF!&lt;&gt;"INSUMO",#REF!&lt;&gt;"")</formula>
    </cfRule>
    <cfRule type="expression" dxfId="6858" priority="3030" stopIfTrue="1">
      <formula>AND(OR(#REF!="COMPOSICAO",#REF!="INSUMO",#REF!&lt;&gt;""),#REF!&lt;&gt;"")</formula>
    </cfRule>
  </conditionalFormatting>
  <conditionalFormatting sqref="A198:B199 A200">
    <cfRule type="expression" dxfId="6857" priority="3025" stopIfTrue="1">
      <formula>AND(#REF!&lt;&gt;"COMPOSICAO",#REF!&lt;&gt;"INSUMO",#REF!&lt;&gt;"")</formula>
    </cfRule>
    <cfRule type="expression" dxfId="6856" priority="3026" stopIfTrue="1">
      <formula>AND(OR(#REF!="COMPOSICAO",#REF!="INSUMO",#REF!&lt;&gt;""),#REF!&lt;&gt;"")</formula>
    </cfRule>
  </conditionalFormatting>
  <conditionalFormatting sqref="C198:C199">
    <cfRule type="expression" dxfId="6855" priority="3023" stopIfTrue="1">
      <formula>AND(#REF!&lt;&gt;"COMPOSICAO",#REF!&lt;&gt;"INSUMO",#REF!&lt;&gt;"")</formula>
    </cfRule>
  </conditionalFormatting>
  <conditionalFormatting sqref="C198:C199">
    <cfRule type="expression" dxfId="6854" priority="3024" stopIfTrue="1">
      <formula>AND(OR(#REF!="COMPOSICAO",#REF!="INSUMO",#REF!&lt;&gt;""),#REF!&lt;&gt;"")</formula>
    </cfRule>
  </conditionalFormatting>
  <conditionalFormatting sqref="B200">
    <cfRule type="expression" dxfId="6853" priority="3021" stopIfTrue="1">
      <formula>AND(#REF!&lt;&gt;"COMPOSICAO",#REF!&lt;&gt;"INSUMO",#REF!&lt;&gt;"")</formula>
    </cfRule>
    <cfRule type="expression" dxfId="6852" priority="3022" stopIfTrue="1">
      <formula>AND(OR(#REF!="COMPOSICAO",#REF!="INSUMO",#REF!&lt;&gt;""),#REF!&lt;&gt;"")</formula>
    </cfRule>
  </conditionalFormatting>
  <conditionalFormatting sqref="C200">
    <cfRule type="expression" dxfId="6851" priority="3019" stopIfTrue="1">
      <formula>AND(#REF!&lt;&gt;"COMPOSICAO",#REF!&lt;&gt;"INSUMO",#REF!&lt;&gt;"")</formula>
    </cfRule>
  </conditionalFormatting>
  <conditionalFormatting sqref="C200">
    <cfRule type="expression" dxfId="6850" priority="3020" stopIfTrue="1">
      <formula>AND(OR(#REF!="COMPOSICAO",#REF!="INSUMO",#REF!&lt;&gt;""),#REF!&lt;&gt;"")</formula>
    </cfRule>
  </conditionalFormatting>
  <conditionalFormatting sqref="A202:B202">
    <cfRule type="expression" dxfId="6849" priority="3017" stopIfTrue="1">
      <formula>AND(#REF!&lt;&gt;"COMPOSICAO",#REF!&lt;&gt;"INSUMO",#REF!&lt;&gt;"")</formula>
    </cfRule>
    <cfRule type="expression" dxfId="6848" priority="3018" stopIfTrue="1">
      <formula>AND(OR(#REF!="COMPOSICAO",#REF!="INSUMO",#REF!&lt;&gt;""),#REF!&lt;&gt;"")</formula>
    </cfRule>
  </conditionalFormatting>
  <conditionalFormatting sqref="C202">
    <cfRule type="expression" dxfId="6847" priority="3015" stopIfTrue="1">
      <formula>AND(#REF!&lt;&gt;"COMPOSICAO",#REF!&lt;&gt;"INSUMO",#REF!&lt;&gt;"")</formula>
    </cfRule>
  </conditionalFormatting>
  <conditionalFormatting sqref="C202">
    <cfRule type="expression" dxfId="6846" priority="3016" stopIfTrue="1">
      <formula>AND(OR(#REF!="COMPOSICAO",#REF!="INSUMO",#REF!&lt;&gt;""),#REF!&lt;&gt;"")</formula>
    </cfRule>
  </conditionalFormatting>
  <conditionalFormatting sqref="A212:B212 D209:D213 E208:F213">
    <cfRule type="expression" dxfId="6845" priority="3013" stopIfTrue="1">
      <formula>AND(#REF!&lt;&gt;"COMPOSICAO",#REF!&lt;&gt;"INSUMO",#REF!&lt;&gt;"")</formula>
    </cfRule>
    <cfRule type="expression" dxfId="6844" priority="3014" stopIfTrue="1">
      <formula>AND(OR(#REF!="COMPOSICAO",#REF!="INSUMO",#REF!&lt;&gt;""),#REF!&lt;&gt;"")</formula>
    </cfRule>
  </conditionalFormatting>
  <conditionalFormatting sqref="C212">
    <cfRule type="expression" dxfId="6843" priority="3011" stopIfTrue="1">
      <formula>AND(#REF!&lt;&gt;"COMPOSICAO",#REF!&lt;&gt;"INSUMO",#REF!&lt;&gt;"")</formula>
    </cfRule>
  </conditionalFormatting>
  <conditionalFormatting sqref="C212">
    <cfRule type="expression" dxfId="6842" priority="3012" stopIfTrue="1">
      <formula>AND(OR(#REF!="COMPOSICAO",#REF!="INSUMO",#REF!&lt;&gt;""),#REF!&lt;&gt;"")</formula>
    </cfRule>
  </conditionalFormatting>
  <conditionalFormatting sqref="A208:D208">
    <cfRule type="expression" dxfId="6841" priority="3009" stopIfTrue="1">
      <formula>AND(#REF!&lt;&gt;"COMPOSICAO",#REF!&lt;&gt;"INSUMO",#REF!&lt;&gt;"")</formula>
    </cfRule>
    <cfRule type="expression" dxfId="6840" priority="3010" stopIfTrue="1">
      <formula>AND(OR(#REF!="COMPOSICAO",#REF!="INSUMO",#REF!&lt;&gt;""),#REF!&lt;&gt;"")</formula>
    </cfRule>
  </conditionalFormatting>
  <conditionalFormatting sqref="A207:C207">
    <cfRule type="expression" dxfId="6839" priority="3007" stopIfTrue="1">
      <formula>AND(#REF!&lt;&gt;"COMPOSICAO",#REF!&lt;&gt;"INSUMO",#REF!&lt;&gt;"")</formula>
    </cfRule>
    <cfRule type="expression" dxfId="6838" priority="3008" stopIfTrue="1">
      <formula>AND(OR(#REF!="COMPOSICAO",#REF!="INSUMO",#REF!&lt;&gt;""),#REF!&lt;&gt;"")</formula>
    </cfRule>
  </conditionalFormatting>
  <conditionalFormatting sqref="A209:B210 A211">
    <cfRule type="expression" dxfId="6837" priority="3005" stopIfTrue="1">
      <formula>AND(#REF!&lt;&gt;"COMPOSICAO",#REF!&lt;&gt;"INSUMO",#REF!&lt;&gt;"")</formula>
    </cfRule>
    <cfRule type="expression" dxfId="6836" priority="3006" stopIfTrue="1">
      <formula>AND(OR(#REF!="COMPOSICAO",#REF!="INSUMO",#REF!&lt;&gt;""),#REF!&lt;&gt;"")</formula>
    </cfRule>
  </conditionalFormatting>
  <conditionalFormatting sqref="C209:C210">
    <cfRule type="expression" dxfId="6835" priority="3003" stopIfTrue="1">
      <formula>AND(#REF!&lt;&gt;"COMPOSICAO",#REF!&lt;&gt;"INSUMO",#REF!&lt;&gt;"")</formula>
    </cfRule>
  </conditionalFormatting>
  <conditionalFormatting sqref="C209:C210">
    <cfRule type="expression" dxfId="6834" priority="3004" stopIfTrue="1">
      <formula>AND(OR(#REF!="COMPOSICAO",#REF!="INSUMO",#REF!&lt;&gt;""),#REF!&lt;&gt;"")</formula>
    </cfRule>
  </conditionalFormatting>
  <conditionalFormatting sqref="B211">
    <cfRule type="expression" dxfId="6833" priority="3001" stopIfTrue="1">
      <formula>AND(#REF!&lt;&gt;"COMPOSICAO",#REF!&lt;&gt;"INSUMO",#REF!&lt;&gt;"")</formula>
    </cfRule>
    <cfRule type="expression" dxfId="6832" priority="3002" stopIfTrue="1">
      <formula>AND(OR(#REF!="COMPOSICAO",#REF!="INSUMO",#REF!&lt;&gt;""),#REF!&lt;&gt;"")</formula>
    </cfRule>
  </conditionalFormatting>
  <conditionalFormatting sqref="C211">
    <cfRule type="expression" dxfId="6831" priority="2999" stopIfTrue="1">
      <formula>AND(#REF!&lt;&gt;"COMPOSICAO",#REF!&lt;&gt;"INSUMO",#REF!&lt;&gt;"")</formula>
    </cfRule>
  </conditionalFormatting>
  <conditionalFormatting sqref="C211">
    <cfRule type="expression" dxfId="6830" priority="3000" stopIfTrue="1">
      <formula>AND(OR(#REF!="COMPOSICAO",#REF!="INSUMO",#REF!&lt;&gt;""),#REF!&lt;&gt;"")</formula>
    </cfRule>
  </conditionalFormatting>
  <conditionalFormatting sqref="A213:B213">
    <cfRule type="expression" dxfId="6829" priority="2997" stopIfTrue="1">
      <formula>AND(#REF!&lt;&gt;"COMPOSICAO",#REF!&lt;&gt;"INSUMO",#REF!&lt;&gt;"")</formula>
    </cfRule>
    <cfRule type="expression" dxfId="6828" priority="2998" stopIfTrue="1">
      <formula>AND(OR(#REF!="COMPOSICAO",#REF!="INSUMO",#REF!&lt;&gt;""),#REF!&lt;&gt;"")</formula>
    </cfRule>
  </conditionalFormatting>
  <conditionalFormatting sqref="C213">
    <cfRule type="expression" dxfId="6827" priority="2995" stopIfTrue="1">
      <formula>AND(#REF!&lt;&gt;"COMPOSICAO",#REF!&lt;&gt;"INSUMO",#REF!&lt;&gt;"")</formula>
    </cfRule>
  </conditionalFormatting>
  <conditionalFormatting sqref="C213">
    <cfRule type="expression" dxfId="6826" priority="2996" stopIfTrue="1">
      <formula>AND(OR(#REF!="COMPOSICAO",#REF!="INSUMO",#REF!&lt;&gt;""),#REF!&lt;&gt;"")</formula>
    </cfRule>
  </conditionalFormatting>
  <conditionalFormatting sqref="A223:B223 D220:D224 E219:F224">
    <cfRule type="expression" dxfId="6825" priority="2993" stopIfTrue="1">
      <formula>AND(#REF!&lt;&gt;"COMPOSICAO",#REF!&lt;&gt;"INSUMO",#REF!&lt;&gt;"")</formula>
    </cfRule>
    <cfRule type="expression" dxfId="6824" priority="2994" stopIfTrue="1">
      <formula>AND(OR(#REF!="COMPOSICAO",#REF!="INSUMO",#REF!&lt;&gt;""),#REF!&lt;&gt;"")</formula>
    </cfRule>
  </conditionalFormatting>
  <conditionalFormatting sqref="C223">
    <cfRule type="expression" dxfId="6823" priority="2991" stopIfTrue="1">
      <formula>AND(#REF!&lt;&gt;"COMPOSICAO",#REF!&lt;&gt;"INSUMO",#REF!&lt;&gt;"")</formula>
    </cfRule>
  </conditionalFormatting>
  <conditionalFormatting sqref="C223">
    <cfRule type="expression" dxfId="6822" priority="2992" stopIfTrue="1">
      <formula>AND(OR(#REF!="COMPOSICAO",#REF!="INSUMO",#REF!&lt;&gt;""),#REF!&lt;&gt;"")</formula>
    </cfRule>
  </conditionalFormatting>
  <conditionalFormatting sqref="A219:D219">
    <cfRule type="expression" dxfId="6821" priority="2989" stopIfTrue="1">
      <formula>AND(#REF!&lt;&gt;"COMPOSICAO",#REF!&lt;&gt;"INSUMO",#REF!&lt;&gt;"")</formula>
    </cfRule>
    <cfRule type="expression" dxfId="6820" priority="2990" stopIfTrue="1">
      <formula>AND(OR(#REF!="COMPOSICAO",#REF!="INSUMO",#REF!&lt;&gt;""),#REF!&lt;&gt;"")</formula>
    </cfRule>
  </conditionalFormatting>
  <conditionalFormatting sqref="A218:C218">
    <cfRule type="expression" dxfId="6819" priority="2987" stopIfTrue="1">
      <formula>AND(#REF!&lt;&gt;"COMPOSICAO",#REF!&lt;&gt;"INSUMO",#REF!&lt;&gt;"")</formula>
    </cfRule>
    <cfRule type="expression" dxfId="6818" priority="2988" stopIfTrue="1">
      <formula>AND(OR(#REF!="COMPOSICAO",#REF!="INSUMO",#REF!&lt;&gt;""),#REF!&lt;&gt;"")</formula>
    </cfRule>
  </conditionalFormatting>
  <conditionalFormatting sqref="A220:B221 A222">
    <cfRule type="expression" dxfId="6817" priority="2985" stopIfTrue="1">
      <formula>AND(#REF!&lt;&gt;"COMPOSICAO",#REF!&lt;&gt;"INSUMO",#REF!&lt;&gt;"")</formula>
    </cfRule>
    <cfRule type="expression" dxfId="6816" priority="2986" stopIfTrue="1">
      <formula>AND(OR(#REF!="COMPOSICAO",#REF!="INSUMO",#REF!&lt;&gt;""),#REF!&lt;&gt;"")</formula>
    </cfRule>
  </conditionalFormatting>
  <conditionalFormatting sqref="C220:C221">
    <cfRule type="expression" dxfId="6815" priority="2983" stopIfTrue="1">
      <formula>AND(#REF!&lt;&gt;"COMPOSICAO",#REF!&lt;&gt;"INSUMO",#REF!&lt;&gt;"")</formula>
    </cfRule>
  </conditionalFormatting>
  <conditionalFormatting sqref="C220:C221">
    <cfRule type="expression" dxfId="6814" priority="2984" stopIfTrue="1">
      <formula>AND(OR(#REF!="COMPOSICAO",#REF!="INSUMO",#REF!&lt;&gt;""),#REF!&lt;&gt;"")</formula>
    </cfRule>
  </conditionalFormatting>
  <conditionalFormatting sqref="B222">
    <cfRule type="expression" dxfId="6813" priority="2981" stopIfTrue="1">
      <formula>AND(#REF!&lt;&gt;"COMPOSICAO",#REF!&lt;&gt;"INSUMO",#REF!&lt;&gt;"")</formula>
    </cfRule>
    <cfRule type="expression" dxfId="6812" priority="2982" stopIfTrue="1">
      <formula>AND(OR(#REF!="COMPOSICAO",#REF!="INSUMO",#REF!&lt;&gt;""),#REF!&lt;&gt;"")</formula>
    </cfRule>
  </conditionalFormatting>
  <conditionalFormatting sqref="C222">
    <cfRule type="expression" dxfId="6811" priority="2979" stopIfTrue="1">
      <formula>AND(#REF!&lt;&gt;"COMPOSICAO",#REF!&lt;&gt;"INSUMO",#REF!&lt;&gt;"")</formula>
    </cfRule>
  </conditionalFormatting>
  <conditionalFormatting sqref="C222">
    <cfRule type="expression" dxfId="6810" priority="2980" stopIfTrue="1">
      <formula>AND(OR(#REF!="COMPOSICAO",#REF!="INSUMO",#REF!&lt;&gt;""),#REF!&lt;&gt;"")</formula>
    </cfRule>
  </conditionalFormatting>
  <conditionalFormatting sqref="A224:B224">
    <cfRule type="expression" dxfId="6809" priority="2977" stopIfTrue="1">
      <formula>AND(#REF!&lt;&gt;"COMPOSICAO",#REF!&lt;&gt;"INSUMO",#REF!&lt;&gt;"")</formula>
    </cfRule>
    <cfRule type="expression" dxfId="6808" priority="2978" stopIfTrue="1">
      <formula>AND(OR(#REF!="COMPOSICAO",#REF!="INSUMO",#REF!&lt;&gt;""),#REF!&lt;&gt;"")</formula>
    </cfRule>
  </conditionalFormatting>
  <conditionalFormatting sqref="C224">
    <cfRule type="expression" dxfId="6807" priority="2975" stopIfTrue="1">
      <formula>AND(#REF!&lt;&gt;"COMPOSICAO",#REF!&lt;&gt;"INSUMO",#REF!&lt;&gt;"")</formula>
    </cfRule>
  </conditionalFormatting>
  <conditionalFormatting sqref="C224">
    <cfRule type="expression" dxfId="6806" priority="2976" stopIfTrue="1">
      <formula>AND(OR(#REF!="COMPOSICAO",#REF!="INSUMO",#REF!&lt;&gt;""),#REF!&lt;&gt;"")</formula>
    </cfRule>
  </conditionalFormatting>
  <conditionalFormatting sqref="A234:B234 D231:D235 E230:F235">
    <cfRule type="expression" dxfId="6805" priority="2973" stopIfTrue="1">
      <formula>AND(#REF!&lt;&gt;"COMPOSICAO",#REF!&lt;&gt;"INSUMO",#REF!&lt;&gt;"")</formula>
    </cfRule>
    <cfRule type="expression" dxfId="6804" priority="2974" stopIfTrue="1">
      <formula>AND(OR(#REF!="COMPOSICAO",#REF!="INSUMO",#REF!&lt;&gt;""),#REF!&lt;&gt;"")</formula>
    </cfRule>
  </conditionalFormatting>
  <conditionalFormatting sqref="C234">
    <cfRule type="expression" dxfId="6803" priority="2971" stopIfTrue="1">
      <formula>AND(#REF!&lt;&gt;"COMPOSICAO",#REF!&lt;&gt;"INSUMO",#REF!&lt;&gt;"")</formula>
    </cfRule>
  </conditionalFormatting>
  <conditionalFormatting sqref="C234">
    <cfRule type="expression" dxfId="6802" priority="2972" stopIfTrue="1">
      <formula>AND(OR(#REF!="COMPOSICAO",#REF!="INSUMO",#REF!&lt;&gt;""),#REF!&lt;&gt;"")</formula>
    </cfRule>
  </conditionalFormatting>
  <conditionalFormatting sqref="A230:D230">
    <cfRule type="expression" dxfId="6801" priority="2969" stopIfTrue="1">
      <formula>AND(#REF!&lt;&gt;"COMPOSICAO",#REF!&lt;&gt;"INSUMO",#REF!&lt;&gt;"")</formula>
    </cfRule>
    <cfRule type="expression" dxfId="6800" priority="2970" stopIfTrue="1">
      <formula>AND(OR(#REF!="COMPOSICAO",#REF!="INSUMO",#REF!&lt;&gt;""),#REF!&lt;&gt;"")</formula>
    </cfRule>
  </conditionalFormatting>
  <conditionalFormatting sqref="A229:C229">
    <cfRule type="expression" dxfId="6799" priority="2967" stopIfTrue="1">
      <formula>AND(#REF!&lt;&gt;"COMPOSICAO",#REF!&lt;&gt;"INSUMO",#REF!&lt;&gt;"")</formula>
    </cfRule>
    <cfRule type="expression" dxfId="6798" priority="2968" stopIfTrue="1">
      <formula>AND(OR(#REF!="COMPOSICAO",#REF!="INSUMO",#REF!&lt;&gt;""),#REF!&lt;&gt;"")</formula>
    </cfRule>
  </conditionalFormatting>
  <conditionalFormatting sqref="A231:B232 A233">
    <cfRule type="expression" dxfId="6797" priority="2965" stopIfTrue="1">
      <formula>AND(#REF!&lt;&gt;"COMPOSICAO",#REF!&lt;&gt;"INSUMO",#REF!&lt;&gt;"")</formula>
    </cfRule>
    <cfRule type="expression" dxfId="6796" priority="2966" stopIfTrue="1">
      <formula>AND(OR(#REF!="COMPOSICAO",#REF!="INSUMO",#REF!&lt;&gt;""),#REF!&lt;&gt;"")</formula>
    </cfRule>
  </conditionalFormatting>
  <conditionalFormatting sqref="C231:C232">
    <cfRule type="expression" dxfId="6795" priority="2963" stopIfTrue="1">
      <formula>AND(#REF!&lt;&gt;"COMPOSICAO",#REF!&lt;&gt;"INSUMO",#REF!&lt;&gt;"")</formula>
    </cfRule>
  </conditionalFormatting>
  <conditionalFormatting sqref="C231:C232">
    <cfRule type="expression" dxfId="6794" priority="2964" stopIfTrue="1">
      <formula>AND(OR(#REF!="COMPOSICAO",#REF!="INSUMO",#REF!&lt;&gt;""),#REF!&lt;&gt;"")</formula>
    </cfRule>
  </conditionalFormatting>
  <conditionalFormatting sqref="B233">
    <cfRule type="expression" dxfId="6793" priority="2961" stopIfTrue="1">
      <formula>AND(#REF!&lt;&gt;"COMPOSICAO",#REF!&lt;&gt;"INSUMO",#REF!&lt;&gt;"")</formula>
    </cfRule>
    <cfRule type="expression" dxfId="6792" priority="2962" stopIfTrue="1">
      <formula>AND(OR(#REF!="COMPOSICAO",#REF!="INSUMO",#REF!&lt;&gt;""),#REF!&lt;&gt;"")</formula>
    </cfRule>
  </conditionalFormatting>
  <conditionalFormatting sqref="C233">
    <cfRule type="expression" dxfId="6791" priority="2959" stopIfTrue="1">
      <formula>AND(#REF!&lt;&gt;"COMPOSICAO",#REF!&lt;&gt;"INSUMO",#REF!&lt;&gt;"")</formula>
    </cfRule>
  </conditionalFormatting>
  <conditionalFormatting sqref="C233">
    <cfRule type="expression" dxfId="6790" priority="2960" stopIfTrue="1">
      <formula>AND(OR(#REF!="COMPOSICAO",#REF!="INSUMO",#REF!&lt;&gt;""),#REF!&lt;&gt;"")</formula>
    </cfRule>
  </conditionalFormatting>
  <conditionalFormatting sqref="A235:B235">
    <cfRule type="expression" dxfId="6789" priority="2957" stopIfTrue="1">
      <formula>AND(#REF!&lt;&gt;"COMPOSICAO",#REF!&lt;&gt;"INSUMO",#REF!&lt;&gt;"")</formula>
    </cfRule>
    <cfRule type="expression" dxfId="6788" priority="2958" stopIfTrue="1">
      <formula>AND(OR(#REF!="COMPOSICAO",#REF!="INSUMO",#REF!&lt;&gt;""),#REF!&lt;&gt;"")</formula>
    </cfRule>
  </conditionalFormatting>
  <conditionalFormatting sqref="C235">
    <cfRule type="expression" dxfId="6787" priority="2955" stopIfTrue="1">
      <formula>AND(#REF!&lt;&gt;"COMPOSICAO",#REF!&lt;&gt;"INSUMO",#REF!&lt;&gt;"")</formula>
    </cfRule>
  </conditionalFormatting>
  <conditionalFormatting sqref="C235">
    <cfRule type="expression" dxfId="6786" priority="2956" stopIfTrue="1">
      <formula>AND(OR(#REF!="COMPOSICAO",#REF!="INSUMO",#REF!&lt;&gt;""),#REF!&lt;&gt;"")</formula>
    </cfRule>
  </conditionalFormatting>
  <conditionalFormatting sqref="A245:B245 D242:D246 E241:F246">
    <cfRule type="expression" dxfId="6785" priority="2953" stopIfTrue="1">
      <formula>AND(#REF!&lt;&gt;"COMPOSICAO",#REF!&lt;&gt;"INSUMO",#REF!&lt;&gt;"")</formula>
    </cfRule>
    <cfRule type="expression" dxfId="6784" priority="2954" stopIfTrue="1">
      <formula>AND(OR(#REF!="COMPOSICAO",#REF!="INSUMO",#REF!&lt;&gt;""),#REF!&lt;&gt;"")</formula>
    </cfRule>
  </conditionalFormatting>
  <conditionalFormatting sqref="C245">
    <cfRule type="expression" dxfId="6783" priority="2951" stopIfTrue="1">
      <formula>AND(#REF!&lt;&gt;"COMPOSICAO",#REF!&lt;&gt;"INSUMO",#REF!&lt;&gt;"")</formula>
    </cfRule>
  </conditionalFormatting>
  <conditionalFormatting sqref="C245">
    <cfRule type="expression" dxfId="6782" priority="2952" stopIfTrue="1">
      <formula>AND(OR(#REF!="COMPOSICAO",#REF!="INSUMO",#REF!&lt;&gt;""),#REF!&lt;&gt;"")</formula>
    </cfRule>
  </conditionalFormatting>
  <conditionalFormatting sqref="A241:D241">
    <cfRule type="expression" dxfId="6781" priority="2949" stopIfTrue="1">
      <formula>AND(#REF!&lt;&gt;"COMPOSICAO",#REF!&lt;&gt;"INSUMO",#REF!&lt;&gt;"")</formula>
    </cfRule>
    <cfRule type="expression" dxfId="6780" priority="2950" stopIfTrue="1">
      <formula>AND(OR(#REF!="COMPOSICAO",#REF!="INSUMO",#REF!&lt;&gt;""),#REF!&lt;&gt;"")</formula>
    </cfRule>
  </conditionalFormatting>
  <conditionalFormatting sqref="A240:C240">
    <cfRule type="expression" dxfId="6779" priority="2947" stopIfTrue="1">
      <formula>AND(#REF!&lt;&gt;"COMPOSICAO",#REF!&lt;&gt;"INSUMO",#REF!&lt;&gt;"")</formula>
    </cfRule>
    <cfRule type="expression" dxfId="6778" priority="2948" stopIfTrue="1">
      <formula>AND(OR(#REF!="COMPOSICAO",#REF!="INSUMO",#REF!&lt;&gt;""),#REF!&lt;&gt;"")</formula>
    </cfRule>
  </conditionalFormatting>
  <conditionalFormatting sqref="A242:B243 A244">
    <cfRule type="expression" dxfId="6777" priority="2945" stopIfTrue="1">
      <formula>AND(#REF!&lt;&gt;"COMPOSICAO",#REF!&lt;&gt;"INSUMO",#REF!&lt;&gt;"")</formula>
    </cfRule>
    <cfRule type="expression" dxfId="6776" priority="2946" stopIfTrue="1">
      <formula>AND(OR(#REF!="COMPOSICAO",#REF!="INSUMO",#REF!&lt;&gt;""),#REF!&lt;&gt;"")</formula>
    </cfRule>
  </conditionalFormatting>
  <conditionalFormatting sqref="C242:C243">
    <cfRule type="expression" dxfId="6775" priority="2943" stopIfTrue="1">
      <formula>AND(#REF!&lt;&gt;"COMPOSICAO",#REF!&lt;&gt;"INSUMO",#REF!&lt;&gt;"")</formula>
    </cfRule>
  </conditionalFormatting>
  <conditionalFormatting sqref="C242:C243">
    <cfRule type="expression" dxfId="6774" priority="2944" stopIfTrue="1">
      <formula>AND(OR(#REF!="COMPOSICAO",#REF!="INSUMO",#REF!&lt;&gt;""),#REF!&lt;&gt;"")</formula>
    </cfRule>
  </conditionalFormatting>
  <conditionalFormatting sqref="B244">
    <cfRule type="expression" dxfId="6773" priority="2941" stopIfTrue="1">
      <formula>AND(#REF!&lt;&gt;"COMPOSICAO",#REF!&lt;&gt;"INSUMO",#REF!&lt;&gt;"")</formula>
    </cfRule>
    <cfRule type="expression" dxfId="6772" priority="2942" stopIfTrue="1">
      <formula>AND(OR(#REF!="COMPOSICAO",#REF!="INSUMO",#REF!&lt;&gt;""),#REF!&lt;&gt;"")</formula>
    </cfRule>
  </conditionalFormatting>
  <conditionalFormatting sqref="C244">
    <cfRule type="expression" dxfId="6771" priority="2939" stopIfTrue="1">
      <formula>AND(#REF!&lt;&gt;"COMPOSICAO",#REF!&lt;&gt;"INSUMO",#REF!&lt;&gt;"")</formula>
    </cfRule>
  </conditionalFormatting>
  <conditionalFormatting sqref="C244">
    <cfRule type="expression" dxfId="6770" priority="2940" stopIfTrue="1">
      <formula>AND(OR(#REF!="COMPOSICAO",#REF!="INSUMO",#REF!&lt;&gt;""),#REF!&lt;&gt;"")</formula>
    </cfRule>
  </conditionalFormatting>
  <conditionalFormatting sqref="A246:B246">
    <cfRule type="expression" dxfId="6769" priority="2937" stopIfTrue="1">
      <formula>AND(#REF!&lt;&gt;"COMPOSICAO",#REF!&lt;&gt;"INSUMO",#REF!&lt;&gt;"")</formula>
    </cfRule>
    <cfRule type="expression" dxfId="6768" priority="2938" stopIfTrue="1">
      <formula>AND(OR(#REF!="COMPOSICAO",#REF!="INSUMO",#REF!&lt;&gt;""),#REF!&lt;&gt;"")</formula>
    </cfRule>
  </conditionalFormatting>
  <conditionalFormatting sqref="C246">
    <cfRule type="expression" dxfId="6767" priority="2935" stopIfTrue="1">
      <formula>AND(#REF!&lt;&gt;"COMPOSICAO",#REF!&lt;&gt;"INSUMO",#REF!&lt;&gt;"")</formula>
    </cfRule>
  </conditionalFormatting>
  <conditionalFormatting sqref="C246">
    <cfRule type="expression" dxfId="6766" priority="2936" stopIfTrue="1">
      <formula>AND(OR(#REF!="COMPOSICAO",#REF!="INSUMO",#REF!&lt;&gt;""),#REF!&lt;&gt;"")</formula>
    </cfRule>
  </conditionalFormatting>
  <conditionalFormatting sqref="A256:B256 D253:D257 E252:F257">
    <cfRule type="expression" dxfId="6765" priority="2933" stopIfTrue="1">
      <formula>AND(#REF!&lt;&gt;"COMPOSICAO",#REF!&lt;&gt;"INSUMO",#REF!&lt;&gt;"")</formula>
    </cfRule>
    <cfRule type="expression" dxfId="6764" priority="2934" stopIfTrue="1">
      <formula>AND(OR(#REF!="COMPOSICAO",#REF!="INSUMO",#REF!&lt;&gt;""),#REF!&lt;&gt;"")</formula>
    </cfRule>
  </conditionalFormatting>
  <conditionalFormatting sqref="C256">
    <cfRule type="expression" dxfId="6763" priority="2931" stopIfTrue="1">
      <formula>AND(#REF!&lt;&gt;"COMPOSICAO",#REF!&lt;&gt;"INSUMO",#REF!&lt;&gt;"")</formula>
    </cfRule>
  </conditionalFormatting>
  <conditionalFormatting sqref="C256">
    <cfRule type="expression" dxfId="6762" priority="2932" stopIfTrue="1">
      <formula>AND(OR(#REF!="COMPOSICAO",#REF!="INSUMO",#REF!&lt;&gt;""),#REF!&lt;&gt;"")</formula>
    </cfRule>
  </conditionalFormatting>
  <conditionalFormatting sqref="A252:D252">
    <cfRule type="expression" dxfId="6761" priority="2929" stopIfTrue="1">
      <formula>AND(#REF!&lt;&gt;"COMPOSICAO",#REF!&lt;&gt;"INSUMO",#REF!&lt;&gt;"")</formula>
    </cfRule>
    <cfRule type="expression" dxfId="6760" priority="2930" stopIfTrue="1">
      <formula>AND(OR(#REF!="COMPOSICAO",#REF!="INSUMO",#REF!&lt;&gt;""),#REF!&lt;&gt;"")</formula>
    </cfRule>
  </conditionalFormatting>
  <conditionalFormatting sqref="A251:C251">
    <cfRule type="expression" dxfId="6759" priority="2927" stopIfTrue="1">
      <formula>AND(#REF!&lt;&gt;"COMPOSICAO",#REF!&lt;&gt;"INSUMO",#REF!&lt;&gt;"")</formula>
    </cfRule>
    <cfRule type="expression" dxfId="6758" priority="2928" stopIfTrue="1">
      <formula>AND(OR(#REF!="COMPOSICAO",#REF!="INSUMO",#REF!&lt;&gt;""),#REF!&lt;&gt;"")</formula>
    </cfRule>
  </conditionalFormatting>
  <conditionalFormatting sqref="A253:B254 A255">
    <cfRule type="expression" dxfId="6757" priority="2925" stopIfTrue="1">
      <formula>AND(#REF!&lt;&gt;"COMPOSICAO",#REF!&lt;&gt;"INSUMO",#REF!&lt;&gt;"")</formula>
    </cfRule>
    <cfRule type="expression" dxfId="6756" priority="2926" stopIfTrue="1">
      <formula>AND(OR(#REF!="COMPOSICAO",#REF!="INSUMO",#REF!&lt;&gt;""),#REF!&lt;&gt;"")</formula>
    </cfRule>
  </conditionalFormatting>
  <conditionalFormatting sqref="C253:C254">
    <cfRule type="expression" dxfId="6755" priority="2923" stopIfTrue="1">
      <formula>AND(#REF!&lt;&gt;"COMPOSICAO",#REF!&lt;&gt;"INSUMO",#REF!&lt;&gt;"")</formula>
    </cfRule>
  </conditionalFormatting>
  <conditionalFormatting sqref="C253:C254">
    <cfRule type="expression" dxfId="6754" priority="2924" stopIfTrue="1">
      <formula>AND(OR(#REF!="COMPOSICAO",#REF!="INSUMO",#REF!&lt;&gt;""),#REF!&lt;&gt;"")</formula>
    </cfRule>
  </conditionalFormatting>
  <conditionalFormatting sqref="B255">
    <cfRule type="expression" dxfId="6753" priority="2921" stopIfTrue="1">
      <formula>AND(#REF!&lt;&gt;"COMPOSICAO",#REF!&lt;&gt;"INSUMO",#REF!&lt;&gt;"")</formula>
    </cfRule>
    <cfRule type="expression" dxfId="6752" priority="2922" stopIfTrue="1">
      <formula>AND(OR(#REF!="COMPOSICAO",#REF!="INSUMO",#REF!&lt;&gt;""),#REF!&lt;&gt;"")</formula>
    </cfRule>
  </conditionalFormatting>
  <conditionalFormatting sqref="C255">
    <cfRule type="expression" dxfId="6751" priority="2919" stopIfTrue="1">
      <formula>AND(#REF!&lt;&gt;"COMPOSICAO",#REF!&lt;&gt;"INSUMO",#REF!&lt;&gt;"")</formula>
    </cfRule>
  </conditionalFormatting>
  <conditionalFormatting sqref="C255">
    <cfRule type="expression" dxfId="6750" priority="2920" stopIfTrue="1">
      <formula>AND(OR(#REF!="COMPOSICAO",#REF!="INSUMO",#REF!&lt;&gt;""),#REF!&lt;&gt;"")</formula>
    </cfRule>
  </conditionalFormatting>
  <conditionalFormatting sqref="A257:B257">
    <cfRule type="expression" dxfId="6749" priority="2917" stopIfTrue="1">
      <formula>AND(#REF!&lt;&gt;"COMPOSICAO",#REF!&lt;&gt;"INSUMO",#REF!&lt;&gt;"")</formula>
    </cfRule>
    <cfRule type="expression" dxfId="6748" priority="2918" stopIfTrue="1">
      <formula>AND(OR(#REF!="COMPOSICAO",#REF!="INSUMO",#REF!&lt;&gt;""),#REF!&lt;&gt;"")</formula>
    </cfRule>
  </conditionalFormatting>
  <conditionalFormatting sqref="C257">
    <cfRule type="expression" dxfId="6747" priority="2915" stopIfTrue="1">
      <formula>AND(#REF!&lt;&gt;"COMPOSICAO",#REF!&lt;&gt;"INSUMO",#REF!&lt;&gt;"")</formula>
    </cfRule>
  </conditionalFormatting>
  <conditionalFormatting sqref="C257">
    <cfRule type="expression" dxfId="6746" priority="2916" stopIfTrue="1">
      <formula>AND(OR(#REF!="COMPOSICAO",#REF!="INSUMO",#REF!&lt;&gt;""),#REF!&lt;&gt;"")</formula>
    </cfRule>
  </conditionalFormatting>
  <conditionalFormatting sqref="A267:B267 D264:D268 E263:F268">
    <cfRule type="expression" dxfId="6745" priority="2913" stopIfTrue="1">
      <formula>AND(#REF!&lt;&gt;"COMPOSICAO",#REF!&lt;&gt;"INSUMO",#REF!&lt;&gt;"")</formula>
    </cfRule>
    <cfRule type="expression" dxfId="6744" priority="2914" stopIfTrue="1">
      <formula>AND(OR(#REF!="COMPOSICAO",#REF!="INSUMO",#REF!&lt;&gt;""),#REF!&lt;&gt;"")</formula>
    </cfRule>
  </conditionalFormatting>
  <conditionalFormatting sqref="C267">
    <cfRule type="expression" dxfId="6743" priority="2911" stopIfTrue="1">
      <formula>AND(#REF!&lt;&gt;"COMPOSICAO",#REF!&lt;&gt;"INSUMO",#REF!&lt;&gt;"")</formula>
    </cfRule>
  </conditionalFormatting>
  <conditionalFormatting sqref="C267">
    <cfRule type="expression" dxfId="6742" priority="2912" stopIfTrue="1">
      <formula>AND(OR(#REF!="COMPOSICAO",#REF!="INSUMO",#REF!&lt;&gt;""),#REF!&lt;&gt;"")</formula>
    </cfRule>
  </conditionalFormatting>
  <conditionalFormatting sqref="A263:D263">
    <cfRule type="expression" dxfId="6741" priority="2909" stopIfTrue="1">
      <formula>AND(#REF!&lt;&gt;"COMPOSICAO",#REF!&lt;&gt;"INSUMO",#REF!&lt;&gt;"")</formula>
    </cfRule>
    <cfRule type="expression" dxfId="6740" priority="2910" stopIfTrue="1">
      <formula>AND(OR(#REF!="COMPOSICAO",#REF!="INSUMO",#REF!&lt;&gt;""),#REF!&lt;&gt;"")</formula>
    </cfRule>
  </conditionalFormatting>
  <conditionalFormatting sqref="A262:C262">
    <cfRule type="expression" dxfId="6739" priority="2907" stopIfTrue="1">
      <formula>AND(#REF!&lt;&gt;"COMPOSICAO",#REF!&lt;&gt;"INSUMO",#REF!&lt;&gt;"")</formula>
    </cfRule>
    <cfRule type="expression" dxfId="6738" priority="2908" stopIfTrue="1">
      <formula>AND(OR(#REF!="COMPOSICAO",#REF!="INSUMO",#REF!&lt;&gt;""),#REF!&lt;&gt;"")</formula>
    </cfRule>
  </conditionalFormatting>
  <conditionalFormatting sqref="A264:B265 A266">
    <cfRule type="expression" dxfId="6737" priority="2905" stopIfTrue="1">
      <formula>AND(#REF!&lt;&gt;"COMPOSICAO",#REF!&lt;&gt;"INSUMO",#REF!&lt;&gt;"")</formula>
    </cfRule>
    <cfRule type="expression" dxfId="6736" priority="2906" stopIfTrue="1">
      <formula>AND(OR(#REF!="COMPOSICAO",#REF!="INSUMO",#REF!&lt;&gt;""),#REF!&lt;&gt;"")</formula>
    </cfRule>
  </conditionalFormatting>
  <conditionalFormatting sqref="C264:C265">
    <cfRule type="expression" dxfId="6735" priority="2903" stopIfTrue="1">
      <formula>AND(#REF!&lt;&gt;"COMPOSICAO",#REF!&lt;&gt;"INSUMO",#REF!&lt;&gt;"")</formula>
    </cfRule>
  </conditionalFormatting>
  <conditionalFormatting sqref="C264:C265">
    <cfRule type="expression" dxfId="6734" priority="2904" stopIfTrue="1">
      <formula>AND(OR(#REF!="COMPOSICAO",#REF!="INSUMO",#REF!&lt;&gt;""),#REF!&lt;&gt;"")</formula>
    </cfRule>
  </conditionalFormatting>
  <conditionalFormatting sqref="B266">
    <cfRule type="expression" dxfId="6733" priority="2901" stopIfTrue="1">
      <formula>AND(#REF!&lt;&gt;"COMPOSICAO",#REF!&lt;&gt;"INSUMO",#REF!&lt;&gt;"")</formula>
    </cfRule>
    <cfRule type="expression" dxfId="6732" priority="2902" stopIfTrue="1">
      <formula>AND(OR(#REF!="COMPOSICAO",#REF!="INSUMO",#REF!&lt;&gt;""),#REF!&lt;&gt;"")</formula>
    </cfRule>
  </conditionalFormatting>
  <conditionalFormatting sqref="C266">
    <cfRule type="expression" dxfId="6731" priority="2899" stopIfTrue="1">
      <formula>AND(#REF!&lt;&gt;"COMPOSICAO",#REF!&lt;&gt;"INSUMO",#REF!&lt;&gt;"")</formula>
    </cfRule>
  </conditionalFormatting>
  <conditionalFormatting sqref="C266">
    <cfRule type="expression" dxfId="6730" priority="2900" stopIfTrue="1">
      <formula>AND(OR(#REF!="COMPOSICAO",#REF!="INSUMO",#REF!&lt;&gt;""),#REF!&lt;&gt;"")</formula>
    </cfRule>
  </conditionalFormatting>
  <conditionalFormatting sqref="A268:B268">
    <cfRule type="expression" dxfId="6729" priority="2897" stopIfTrue="1">
      <formula>AND(#REF!&lt;&gt;"COMPOSICAO",#REF!&lt;&gt;"INSUMO",#REF!&lt;&gt;"")</formula>
    </cfRule>
    <cfRule type="expression" dxfId="6728" priority="2898" stopIfTrue="1">
      <formula>AND(OR(#REF!="COMPOSICAO",#REF!="INSUMO",#REF!&lt;&gt;""),#REF!&lt;&gt;"")</formula>
    </cfRule>
  </conditionalFormatting>
  <conditionalFormatting sqref="C268">
    <cfRule type="expression" dxfId="6727" priority="2895" stopIfTrue="1">
      <formula>AND(#REF!&lt;&gt;"COMPOSICAO",#REF!&lt;&gt;"INSUMO",#REF!&lt;&gt;"")</formula>
    </cfRule>
  </conditionalFormatting>
  <conditionalFormatting sqref="C268">
    <cfRule type="expression" dxfId="6726" priority="2896" stopIfTrue="1">
      <formula>AND(OR(#REF!="COMPOSICAO",#REF!="INSUMO",#REF!&lt;&gt;""),#REF!&lt;&gt;"")</formula>
    </cfRule>
  </conditionalFormatting>
  <conditionalFormatting sqref="A278:B278 D277:D279 E274:F279">
    <cfRule type="expression" dxfId="6725" priority="2893" stopIfTrue="1">
      <formula>AND(#REF!&lt;&gt;"COMPOSICAO",#REF!&lt;&gt;"INSUMO",#REF!&lt;&gt;"")</formula>
    </cfRule>
    <cfRule type="expression" dxfId="6724" priority="2894" stopIfTrue="1">
      <formula>AND(OR(#REF!="COMPOSICAO",#REF!="INSUMO",#REF!&lt;&gt;""),#REF!&lt;&gt;"")</formula>
    </cfRule>
  </conditionalFormatting>
  <conditionalFormatting sqref="C278">
    <cfRule type="expression" dxfId="6723" priority="2891" stopIfTrue="1">
      <formula>AND(#REF!&lt;&gt;"COMPOSICAO",#REF!&lt;&gt;"INSUMO",#REF!&lt;&gt;"")</formula>
    </cfRule>
  </conditionalFormatting>
  <conditionalFormatting sqref="C278">
    <cfRule type="expression" dxfId="6722" priority="2892" stopIfTrue="1">
      <formula>AND(OR(#REF!="COMPOSICAO",#REF!="INSUMO",#REF!&lt;&gt;""),#REF!&lt;&gt;"")</formula>
    </cfRule>
  </conditionalFormatting>
  <conditionalFormatting sqref="A274:D274">
    <cfRule type="expression" dxfId="6721" priority="2889" stopIfTrue="1">
      <formula>AND(#REF!&lt;&gt;"COMPOSICAO",#REF!&lt;&gt;"INSUMO",#REF!&lt;&gt;"")</formula>
    </cfRule>
    <cfRule type="expression" dxfId="6720" priority="2890" stopIfTrue="1">
      <formula>AND(OR(#REF!="COMPOSICAO",#REF!="INSUMO",#REF!&lt;&gt;""),#REF!&lt;&gt;"")</formula>
    </cfRule>
  </conditionalFormatting>
  <conditionalFormatting sqref="A273:C273">
    <cfRule type="expression" dxfId="6719" priority="2887" stopIfTrue="1">
      <formula>AND(#REF!&lt;&gt;"COMPOSICAO",#REF!&lt;&gt;"INSUMO",#REF!&lt;&gt;"")</formula>
    </cfRule>
    <cfRule type="expression" dxfId="6718" priority="2888" stopIfTrue="1">
      <formula>AND(OR(#REF!="COMPOSICAO",#REF!="INSUMO",#REF!&lt;&gt;""),#REF!&lt;&gt;"")</formula>
    </cfRule>
  </conditionalFormatting>
  <conditionalFormatting sqref="A277">
    <cfRule type="expression" dxfId="6717" priority="2885" stopIfTrue="1">
      <formula>AND(#REF!&lt;&gt;"COMPOSICAO",#REF!&lt;&gt;"INSUMO",#REF!&lt;&gt;"")</formula>
    </cfRule>
    <cfRule type="expression" dxfId="6716" priority="2886" stopIfTrue="1">
      <formula>AND(OR(#REF!="COMPOSICAO",#REF!="INSUMO",#REF!&lt;&gt;""),#REF!&lt;&gt;"")</formula>
    </cfRule>
  </conditionalFormatting>
  <conditionalFormatting sqref="B277">
    <cfRule type="expression" dxfId="6715" priority="2881" stopIfTrue="1">
      <formula>AND(#REF!&lt;&gt;"COMPOSICAO",#REF!&lt;&gt;"INSUMO",#REF!&lt;&gt;"")</formula>
    </cfRule>
    <cfRule type="expression" dxfId="6714" priority="2882" stopIfTrue="1">
      <formula>AND(OR(#REF!="COMPOSICAO",#REF!="INSUMO",#REF!&lt;&gt;""),#REF!&lt;&gt;"")</formula>
    </cfRule>
  </conditionalFormatting>
  <conditionalFormatting sqref="C277">
    <cfRule type="expression" dxfId="6713" priority="2879" stopIfTrue="1">
      <formula>AND(#REF!&lt;&gt;"COMPOSICAO",#REF!&lt;&gt;"INSUMO",#REF!&lt;&gt;"")</formula>
    </cfRule>
  </conditionalFormatting>
  <conditionalFormatting sqref="C277">
    <cfRule type="expression" dxfId="6712" priority="2880" stopIfTrue="1">
      <formula>AND(OR(#REF!="COMPOSICAO",#REF!="INSUMO",#REF!&lt;&gt;""),#REF!&lt;&gt;"")</formula>
    </cfRule>
  </conditionalFormatting>
  <conditionalFormatting sqref="A279:B279">
    <cfRule type="expression" dxfId="6711" priority="2877" stopIfTrue="1">
      <formula>AND(#REF!&lt;&gt;"COMPOSICAO",#REF!&lt;&gt;"INSUMO",#REF!&lt;&gt;"")</formula>
    </cfRule>
    <cfRule type="expression" dxfId="6710" priority="2878" stopIfTrue="1">
      <formula>AND(OR(#REF!="COMPOSICAO",#REF!="INSUMO",#REF!&lt;&gt;""),#REF!&lt;&gt;"")</formula>
    </cfRule>
  </conditionalFormatting>
  <conditionalFormatting sqref="C279">
    <cfRule type="expression" dxfId="6709" priority="2875" stopIfTrue="1">
      <formula>AND(#REF!&lt;&gt;"COMPOSICAO",#REF!&lt;&gt;"INSUMO",#REF!&lt;&gt;"")</formula>
    </cfRule>
  </conditionalFormatting>
  <conditionalFormatting sqref="C279">
    <cfRule type="expression" dxfId="6708" priority="2876" stopIfTrue="1">
      <formula>AND(OR(#REF!="COMPOSICAO",#REF!="INSUMO",#REF!&lt;&gt;""),#REF!&lt;&gt;"")</formula>
    </cfRule>
  </conditionalFormatting>
  <conditionalFormatting sqref="D275:D276">
    <cfRule type="expression" dxfId="6707" priority="2873" stopIfTrue="1">
      <formula>AND(#REF!&lt;&gt;"COMPOSICAO",#REF!&lt;&gt;"INSUMO",#REF!&lt;&gt;"")</formula>
    </cfRule>
    <cfRule type="expression" dxfId="6706" priority="2874" stopIfTrue="1">
      <formula>AND(OR(#REF!="COMPOSICAO",#REF!="INSUMO",#REF!&lt;&gt;""),#REF!&lt;&gt;"")</formula>
    </cfRule>
  </conditionalFormatting>
  <conditionalFormatting sqref="C275:C276">
    <cfRule type="expression" dxfId="6705" priority="2871" stopIfTrue="1">
      <formula>AND(#REF!&lt;&gt;"COMPOSICAO",#REF!&lt;&gt;"INSUMO",#REF!&lt;&gt;"")</formula>
    </cfRule>
  </conditionalFormatting>
  <conditionalFormatting sqref="C275:C276">
    <cfRule type="expression" dxfId="6704" priority="2872" stopIfTrue="1">
      <formula>AND(OR(#REF!="COMPOSICAO",#REF!="INSUMO",#REF!&lt;&gt;""),#REF!&lt;&gt;"")</formula>
    </cfRule>
  </conditionalFormatting>
  <conditionalFormatting sqref="A275:B276">
    <cfRule type="expression" dxfId="6703" priority="2869" stopIfTrue="1">
      <formula>AND(#REF!&lt;&gt;"COMPOSICAO",#REF!&lt;&gt;"INSUMO",#REF!&lt;&gt;"")</formula>
    </cfRule>
    <cfRule type="expression" dxfId="6702" priority="2870" stopIfTrue="1">
      <formula>AND(OR(#REF!="COMPOSICAO",#REF!="INSUMO",#REF!&lt;&gt;""),#REF!&lt;&gt;"")</formula>
    </cfRule>
  </conditionalFormatting>
  <conditionalFormatting sqref="A289:B289 D288:D290 E285:F290">
    <cfRule type="expression" dxfId="6701" priority="2867" stopIfTrue="1">
      <formula>AND(#REF!&lt;&gt;"COMPOSICAO",#REF!&lt;&gt;"INSUMO",#REF!&lt;&gt;"")</formula>
    </cfRule>
    <cfRule type="expression" dxfId="6700" priority="2868" stopIfTrue="1">
      <formula>AND(OR(#REF!="COMPOSICAO",#REF!="INSUMO",#REF!&lt;&gt;""),#REF!&lt;&gt;"")</formula>
    </cfRule>
  </conditionalFormatting>
  <conditionalFormatting sqref="C289">
    <cfRule type="expression" dxfId="6699" priority="2865" stopIfTrue="1">
      <formula>AND(#REF!&lt;&gt;"COMPOSICAO",#REF!&lt;&gt;"INSUMO",#REF!&lt;&gt;"")</formula>
    </cfRule>
  </conditionalFormatting>
  <conditionalFormatting sqref="C289">
    <cfRule type="expression" dxfId="6698" priority="2866" stopIfTrue="1">
      <formula>AND(OR(#REF!="COMPOSICAO",#REF!="INSUMO",#REF!&lt;&gt;""),#REF!&lt;&gt;"")</formula>
    </cfRule>
  </conditionalFormatting>
  <conditionalFormatting sqref="A285:D285">
    <cfRule type="expression" dxfId="6697" priority="2863" stopIfTrue="1">
      <formula>AND(#REF!&lt;&gt;"COMPOSICAO",#REF!&lt;&gt;"INSUMO",#REF!&lt;&gt;"")</formula>
    </cfRule>
    <cfRule type="expression" dxfId="6696" priority="2864" stopIfTrue="1">
      <formula>AND(OR(#REF!="COMPOSICAO",#REF!="INSUMO",#REF!&lt;&gt;""),#REF!&lt;&gt;"")</formula>
    </cfRule>
  </conditionalFormatting>
  <conditionalFormatting sqref="A284:C284">
    <cfRule type="expression" dxfId="6695" priority="2861" stopIfTrue="1">
      <formula>AND(#REF!&lt;&gt;"COMPOSICAO",#REF!&lt;&gt;"INSUMO",#REF!&lt;&gt;"")</formula>
    </cfRule>
    <cfRule type="expression" dxfId="6694" priority="2862" stopIfTrue="1">
      <formula>AND(OR(#REF!="COMPOSICAO",#REF!="INSUMO",#REF!&lt;&gt;""),#REF!&lt;&gt;"")</formula>
    </cfRule>
  </conditionalFormatting>
  <conditionalFormatting sqref="A288">
    <cfRule type="expression" dxfId="6693" priority="2859" stopIfTrue="1">
      <formula>AND(#REF!&lt;&gt;"COMPOSICAO",#REF!&lt;&gt;"INSUMO",#REF!&lt;&gt;"")</formula>
    </cfRule>
    <cfRule type="expression" dxfId="6692" priority="2860" stopIfTrue="1">
      <formula>AND(OR(#REF!="COMPOSICAO",#REF!="INSUMO",#REF!&lt;&gt;""),#REF!&lt;&gt;"")</formula>
    </cfRule>
  </conditionalFormatting>
  <conditionalFormatting sqref="B288">
    <cfRule type="expression" dxfId="6691" priority="2857" stopIfTrue="1">
      <formula>AND(#REF!&lt;&gt;"COMPOSICAO",#REF!&lt;&gt;"INSUMO",#REF!&lt;&gt;"")</formula>
    </cfRule>
    <cfRule type="expression" dxfId="6690" priority="2858" stopIfTrue="1">
      <formula>AND(OR(#REF!="COMPOSICAO",#REF!="INSUMO",#REF!&lt;&gt;""),#REF!&lt;&gt;"")</formula>
    </cfRule>
  </conditionalFormatting>
  <conditionalFormatting sqref="C288">
    <cfRule type="expression" dxfId="6689" priority="2855" stopIfTrue="1">
      <formula>AND(#REF!&lt;&gt;"COMPOSICAO",#REF!&lt;&gt;"INSUMO",#REF!&lt;&gt;"")</formula>
    </cfRule>
  </conditionalFormatting>
  <conditionalFormatting sqref="C288">
    <cfRule type="expression" dxfId="6688" priority="2856" stopIfTrue="1">
      <formula>AND(OR(#REF!="COMPOSICAO",#REF!="INSUMO",#REF!&lt;&gt;""),#REF!&lt;&gt;"")</formula>
    </cfRule>
  </conditionalFormatting>
  <conditionalFormatting sqref="A290:B290">
    <cfRule type="expression" dxfId="6687" priority="2853" stopIfTrue="1">
      <formula>AND(#REF!&lt;&gt;"COMPOSICAO",#REF!&lt;&gt;"INSUMO",#REF!&lt;&gt;"")</formula>
    </cfRule>
    <cfRule type="expression" dxfId="6686" priority="2854" stopIfTrue="1">
      <formula>AND(OR(#REF!="COMPOSICAO",#REF!="INSUMO",#REF!&lt;&gt;""),#REF!&lt;&gt;"")</formula>
    </cfRule>
  </conditionalFormatting>
  <conditionalFormatting sqref="C290">
    <cfRule type="expression" dxfId="6685" priority="2851" stopIfTrue="1">
      <formula>AND(#REF!&lt;&gt;"COMPOSICAO",#REF!&lt;&gt;"INSUMO",#REF!&lt;&gt;"")</formula>
    </cfRule>
  </conditionalFormatting>
  <conditionalFormatting sqref="C290">
    <cfRule type="expression" dxfId="6684" priority="2852" stopIfTrue="1">
      <formula>AND(OR(#REF!="COMPOSICAO",#REF!="INSUMO",#REF!&lt;&gt;""),#REF!&lt;&gt;"")</formula>
    </cfRule>
  </conditionalFormatting>
  <conditionalFormatting sqref="D286:D287">
    <cfRule type="expression" dxfId="6683" priority="2849" stopIfTrue="1">
      <formula>AND(#REF!&lt;&gt;"COMPOSICAO",#REF!&lt;&gt;"INSUMO",#REF!&lt;&gt;"")</formula>
    </cfRule>
    <cfRule type="expression" dxfId="6682" priority="2850" stopIfTrue="1">
      <formula>AND(OR(#REF!="COMPOSICAO",#REF!="INSUMO",#REF!&lt;&gt;""),#REF!&lt;&gt;"")</formula>
    </cfRule>
  </conditionalFormatting>
  <conditionalFormatting sqref="C286:C287">
    <cfRule type="expression" dxfId="6681" priority="2847" stopIfTrue="1">
      <formula>AND(#REF!&lt;&gt;"COMPOSICAO",#REF!&lt;&gt;"INSUMO",#REF!&lt;&gt;"")</formula>
    </cfRule>
  </conditionalFormatting>
  <conditionalFormatting sqref="C286:C287">
    <cfRule type="expression" dxfId="6680" priority="2848" stopIfTrue="1">
      <formula>AND(OR(#REF!="COMPOSICAO",#REF!="INSUMO",#REF!&lt;&gt;""),#REF!&lt;&gt;"")</formula>
    </cfRule>
  </conditionalFormatting>
  <conditionalFormatting sqref="A286:B287">
    <cfRule type="expression" dxfId="6679" priority="2845" stopIfTrue="1">
      <formula>AND(#REF!&lt;&gt;"COMPOSICAO",#REF!&lt;&gt;"INSUMO",#REF!&lt;&gt;"")</formula>
    </cfRule>
    <cfRule type="expression" dxfId="6678" priority="2846" stopIfTrue="1">
      <formula>AND(OR(#REF!="COMPOSICAO",#REF!="INSUMO",#REF!&lt;&gt;""),#REF!&lt;&gt;"")</formula>
    </cfRule>
  </conditionalFormatting>
  <conditionalFormatting sqref="A300:B300 D299:D301 E296:F301">
    <cfRule type="expression" dxfId="6677" priority="2843" stopIfTrue="1">
      <formula>AND(#REF!&lt;&gt;"COMPOSICAO",#REF!&lt;&gt;"INSUMO",#REF!&lt;&gt;"")</formula>
    </cfRule>
    <cfRule type="expression" dxfId="6676" priority="2844" stopIfTrue="1">
      <formula>AND(OR(#REF!="COMPOSICAO",#REF!="INSUMO",#REF!&lt;&gt;""),#REF!&lt;&gt;"")</formula>
    </cfRule>
  </conditionalFormatting>
  <conditionalFormatting sqref="C300">
    <cfRule type="expression" dxfId="6675" priority="2841" stopIfTrue="1">
      <formula>AND(#REF!&lt;&gt;"COMPOSICAO",#REF!&lt;&gt;"INSUMO",#REF!&lt;&gt;"")</formula>
    </cfRule>
  </conditionalFormatting>
  <conditionalFormatting sqref="C300">
    <cfRule type="expression" dxfId="6674" priority="2842" stopIfTrue="1">
      <formula>AND(OR(#REF!="COMPOSICAO",#REF!="INSUMO",#REF!&lt;&gt;""),#REF!&lt;&gt;"")</formula>
    </cfRule>
  </conditionalFormatting>
  <conditionalFormatting sqref="A296:D296">
    <cfRule type="expression" dxfId="6673" priority="2839" stopIfTrue="1">
      <formula>AND(#REF!&lt;&gt;"COMPOSICAO",#REF!&lt;&gt;"INSUMO",#REF!&lt;&gt;"")</formula>
    </cfRule>
    <cfRule type="expression" dxfId="6672" priority="2840" stopIfTrue="1">
      <formula>AND(OR(#REF!="COMPOSICAO",#REF!="INSUMO",#REF!&lt;&gt;""),#REF!&lt;&gt;"")</formula>
    </cfRule>
  </conditionalFormatting>
  <conditionalFormatting sqref="A295:C295">
    <cfRule type="expression" dxfId="6671" priority="2837" stopIfTrue="1">
      <formula>AND(#REF!&lt;&gt;"COMPOSICAO",#REF!&lt;&gt;"INSUMO",#REF!&lt;&gt;"")</formula>
    </cfRule>
    <cfRule type="expression" dxfId="6670" priority="2838" stopIfTrue="1">
      <formula>AND(OR(#REF!="COMPOSICAO",#REF!="INSUMO",#REF!&lt;&gt;""),#REF!&lt;&gt;"")</formula>
    </cfRule>
  </conditionalFormatting>
  <conditionalFormatting sqref="A299">
    <cfRule type="expression" dxfId="6669" priority="2835" stopIfTrue="1">
      <formula>AND(#REF!&lt;&gt;"COMPOSICAO",#REF!&lt;&gt;"INSUMO",#REF!&lt;&gt;"")</formula>
    </cfRule>
    <cfRule type="expression" dxfId="6668" priority="2836" stopIfTrue="1">
      <formula>AND(OR(#REF!="COMPOSICAO",#REF!="INSUMO",#REF!&lt;&gt;""),#REF!&lt;&gt;"")</formula>
    </cfRule>
  </conditionalFormatting>
  <conditionalFormatting sqref="B299">
    <cfRule type="expression" dxfId="6667" priority="2833" stopIfTrue="1">
      <formula>AND(#REF!&lt;&gt;"COMPOSICAO",#REF!&lt;&gt;"INSUMO",#REF!&lt;&gt;"")</formula>
    </cfRule>
    <cfRule type="expression" dxfId="6666" priority="2834" stopIfTrue="1">
      <formula>AND(OR(#REF!="COMPOSICAO",#REF!="INSUMO",#REF!&lt;&gt;""),#REF!&lt;&gt;"")</formula>
    </cfRule>
  </conditionalFormatting>
  <conditionalFormatting sqref="C299">
    <cfRule type="expression" dxfId="6665" priority="2831" stopIfTrue="1">
      <formula>AND(#REF!&lt;&gt;"COMPOSICAO",#REF!&lt;&gt;"INSUMO",#REF!&lt;&gt;"")</formula>
    </cfRule>
  </conditionalFormatting>
  <conditionalFormatting sqref="C299">
    <cfRule type="expression" dxfId="6664" priority="2832" stopIfTrue="1">
      <formula>AND(OR(#REF!="COMPOSICAO",#REF!="INSUMO",#REF!&lt;&gt;""),#REF!&lt;&gt;"")</formula>
    </cfRule>
  </conditionalFormatting>
  <conditionalFormatting sqref="A301:B301">
    <cfRule type="expression" dxfId="6663" priority="2829" stopIfTrue="1">
      <formula>AND(#REF!&lt;&gt;"COMPOSICAO",#REF!&lt;&gt;"INSUMO",#REF!&lt;&gt;"")</formula>
    </cfRule>
    <cfRule type="expression" dxfId="6662" priority="2830" stopIfTrue="1">
      <formula>AND(OR(#REF!="COMPOSICAO",#REF!="INSUMO",#REF!&lt;&gt;""),#REF!&lt;&gt;"")</formula>
    </cfRule>
  </conditionalFormatting>
  <conditionalFormatting sqref="C301">
    <cfRule type="expression" dxfId="6661" priority="2827" stopIfTrue="1">
      <formula>AND(#REF!&lt;&gt;"COMPOSICAO",#REF!&lt;&gt;"INSUMO",#REF!&lt;&gt;"")</formula>
    </cfRule>
  </conditionalFormatting>
  <conditionalFormatting sqref="C301">
    <cfRule type="expression" dxfId="6660" priority="2828" stopIfTrue="1">
      <formula>AND(OR(#REF!="COMPOSICAO",#REF!="INSUMO",#REF!&lt;&gt;""),#REF!&lt;&gt;"")</formula>
    </cfRule>
  </conditionalFormatting>
  <conditionalFormatting sqref="D297:D298">
    <cfRule type="expression" dxfId="6659" priority="2825" stopIfTrue="1">
      <formula>AND(#REF!&lt;&gt;"COMPOSICAO",#REF!&lt;&gt;"INSUMO",#REF!&lt;&gt;"")</formula>
    </cfRule>
    <cfRule type="expression" dxfId="6658" priority="2826" stopIfTrue="1">
      <formula>AND(OR(#REF!="COMPOSICAO",#REF!="INSUMO",#REF!&lt;&gt;""),#REF!&lt;&gt;"")</formula>
    </cfRule>
  </conditionalFormatting>
  <conditionalFormatting sqref="C297:C298">
    <cfRule type="expression" dxfId="6657" priority="2823" stopIfTrue="1">
      <formula>AND(#REF!&lt;&gt;"COMPOSICAO",#REF!&lt;&gt;"INSUMO",#REF!&lt;&gt;"")</formula>
    </cfRule>
  </conditionalFormatting>
  <conditionalFormatting sqref="C297:C298">
    <cfRule type="expression" dxfId="6656" priority="2824" stopIfTrue="1">
      <formula>AND(OR(#REF!="COMPOSICAO",#REF!="INSUMO",#REF!&lt;&gt;""),#REF!&lt;&gt;"")</formula>
    </cfRule>
  </conditionalFormatting>
  <conditionalFormatting sqref="A297:B298">
    <cfRule type="expression" dxfId="6655" priority="2821" stopIfTrue="1">
      <formula>AND(#REF!&lt;&gt;"COMPOSICAO",#REF!&lt;&gt;"INSUMO",#REF!&lt;&gt;"")</formula>
    </cfRule>
    <cfRule type="expression" dxfId="6654" priority="2822" stopIfTrue="1">
      <formula>AND(OR(#REF!="COMPOSICAO",#REF!="INSUMO",#REF!&lt;&gt;""),#REF!&lt;&gt;"")</formula>
    </cfRule>
  </conditionalFormatting>
  <conditionalFormatting sqref="A311:B311 D310:D312 E307:F312">
    <cfRule type="expression" dxfId="6653" priority="2819" stopIfTrue="1">
      <formula>AND(#REF!&lt;&gt;"COMPOSICAO",#REF!&lt;&gt;"INSUMO",#REF!&lt;&gt;"")</formula>
    </cfRule>
    <cfRule type="expression" dxfId="6652" priority="2820" stopIfTrue="1">
      <formula>AND(OR(#REF!="COMPOSICAO",#REF!="INSUMO",#REF!&lt;&gt;""),#REF!&lt;&gt;"")</formula>
    </cfRule>
  </conditionalFormatting>
  <conditionalFormatting sqref="C311">
    <cfRule type="expression" dxfId="6651" priority="2817" stopIfTrue="1">
      <formula>AND(#REF!&lt;&gt;"COMPOSICAO",#REF!&lt;&gt;"INSUMO",#REF!&lt;&gt;"")</formula>
    </cfRule>
  </conditionalFormatting>
  <conditionalFormatting sqref="C311">
    <cfRule type="expression" dxfId="6650" priority="2818" stopIfTrue="1">
      <formula>AND(OR(#REF!="COMPOSICAO",#REF!="INSUMO",#REF!&lt;&gt;""),#REF!&lt;&gt;"")</formula>
    </cfRule>
  </conditionalFormatting>
  <conditionalFormatting sqref="A307:D307">
    <cfRule type="expression" dxfId="6649" priority="2815" stopIfTrue="1">
      <formula>AND(#REF!&lt;&gt;"COMPOSICAO",#REF!&lt;&gt;"INSUMO",#REF!&lt;&gt;"")</formula>
    </cfRule>
    <cfRule type="expression" dxfId="6648" priority="2816" stopIfTrue="1">
      <formula>AND(OR(#REF!="COMPOSICAO",#REF!="INSUMO",#REF!&lt;&gt;""),#REF!&lt;&gt;"")</formula>
    </cfRule>
  </conditionalFormatting>
  <conditionalFormatting sqref="A306:C306">
    <cfRule type="expression" dxfId="6647" priority="2813" stopIfTrue="1">
      <formula>AND(#REF!&lt;&gt;"COMPOSICAO",#REF!&lt;&gt;"INSUMO",#REF!&lt;&gt;"")</formula>
    </cfRule>
    <cfRule type="expression" dxfId="6646" priority="2814" stopIfTrue="1">
      <formula>AND(OR(#REF!="COMPOSICAO",#REF!="INSUMO",#REF!&lt;&gt;""),#REF!&lt;&gt;"")</formula>
    </cfRule>
  </conditionalFormatting>
  <conditionalFormatting sqref="A310">
    <cfRule type="expression" dxfId="6645" priority="2811" stopIfTrue="1">
      <formula>AND(#REF!&lt;&gt;"COMPOSICAO",#REF!&lt;&gt;"INSUMO",#REF!&lt;&gt;"")</formula>
    </cfRule>
    <cfRule type="expression" dxfId="6644" priority="2812" stopIfTrue="1">
      <formula>AND(OR(#REF!="COMPOSICAO",#REF!="INSUMO",#REF!&lt;&gt;""),#REF!&lt;&gt;"")</formula>
    </cfRule>
  </conditionalFormatting>
  <conditionalFormatting sqref="B310">
    <cfRule type="expression" dxfId="6643" priority="2809" stopIfTrue="1">
      <formula>AND(#REF!&lt;&gt;"COMPOSICAO",#REF!&lt;&gt;"INSUMO",#REF!&lt;&gt;"")</formula>
    </cfRule>
    <cfRule type="expression" dxfId="6642" priority="2810" stopIfTrue="1">
      <formula>AND(OR(#REF!="COMPOSICAO",#REF!="INSUMO",#REF!&lt;&gt;""),#REF!&lt;&gt;"")</formula>
    </cfRule>
  </conditionalFormatting>
  <conditionalFormatting sqref="C310">
    <cfRule type="expression" dxfId="6641" priority="2807" stopIfTrue="1">
      <formula>AND(#REF!&lt;&gt;"COMPOSICAO",#REF!&lt;&gt;"INSUMO",#REF!&lt;&gt;"")</formula>
    </cfRule>
  </conditionalFormatting>
  <conditionalFormatting sqref="C310">
    <cfRule type="expression" dxfId="6640" priority="2808" stopIfTrue="1">
      <formula>AND(OR(#REF!="COMPOSICAO",#REF!="INSUMO",#REF!&lt;&gt;""),#REF!&lt;&gt;"")</formula>
    </cfRule>
  </conditionalFormatting>
  <conditionalFormatting sqref="A312:B312">
    <cfRule type="expression" dxfId="6639" priority="2805" stopIfTrue="1">
      <formula>AND(#REF!&lt;&gt;"COMPOSICAO",#REF!&lt;&gt;"INSUMO",#REF!&lt;&gt;"")</formula>
    </cfRule>
    <cfRule type="expression" dxfId="6638" priority="2806" stopIfTrue="1">
      <formula>AND(OR(#REF!="COMPOSICAO",#REF!="INSUMO",#REF!&lt;&gt;""),#REF!&lt;&gt;"")</formula>
    </cfRule>
  </conditionalFormatting>
  <conditionalFormatting sqref="C312">
    <cfRule type="expression" dxfId="6637" priority="2803" stopIfTrue="1">
      <formula>AND(#REF!&lt;&gt;"COMPOSICAO",#REF!&lt;&gt;"INSUMO",#REF!&lt;&gt;"")</formula>
    </cfRule>
  </conditionalFormatting>
  <conditionalFormatting sqref="C312">
    <cfRule type="expression" dxfId="6636" priority="2804" stopIfTrue="1">
      <formula>AND(OR(#REF!="COMPOSICAO",#REF!="INSUMO",#REF!&lt;&gt;""),#REF!&lt;&gt;"")</formula>
    </cfRule>
  </conditionalFormatting>
  <conditionalFormatting sqref="D308:D309">
    <cfRule type="expression" dxfId="6635" priority="2801" stopIfTrue="1">
      <formula>AND(#REF!&lt;&gt;"COMPOSICAO",#REF!&lt;&gt;"INSUMO",#REF!&lt;&gt;"")</formula>
    </cfRule>
    <cfRule type="expression" dxfId="6634" priority="2802" stopIfTrue="1">
      <formula>AND(OR(#REF!="COMPOSICAO",#REF!="INSUMO",#REF!&lt;&gt;""),#REF!&lt;&gt;"")</formula>
    </cfRule>
  </conditionalFormatting>
  <conditionalFormatting sqref="C308:C309">
    <cfRule type="expression" dxfId="6633" priority="2799" stopIfTrue="1">
      <formula>AND(#REF!&lt;&gt;"COMPOSICAO",#REF!&lt;&gt;"INSUMO",#REF!&lt;&gt;"")</formula>
    </cfRule>
  </conditionalFormatting>
  <conditionalFormatting sqref="C308:C309">
    <cfRule type="expression" dxfId="6632" priority="2800" stopIfTrue="1">
      <formula>AND(OR(#REF!="COMPOSICAO",#REF!="INSUMO",#REF!&lt;&gt;""),#REF!&lt;&gt;"")</formula>
    </cfRule>
  </conditionalFormatting>
  <conditionalFormatting sqref="A308:B309">
    <cfRule type="expression" dxfId="6631" priority="2797" stopIfTrue="1">
      <formula>AND(#REF!&lt;&gt;"COMPOSICAO",#REF!&lt;&gt;"INSUMO",#REF!&lt;&gt;"")</formula>
    </cfRule>
    <cfRule type="expression" dxfId="6630" priority="2798" stopIfTrue="1">
      <formula>AND(OR(#REF!="COMPOSICAO",#REF!="INSUMO",#REF!&lt;&gt;""),#REF!&lt;&gt;"")</formula>
    </cfRule>
  </conditionalFormatting>
  <conditionalFormatting sqref="A322:B322 D321:D323 E318:F323">
    <cfRule type="expression" dxfId="6629" priority="2795" stopIfTrue="1">
      <formula>AND(#REF!&lt;&gt;"COMPOSICAO",#REF!&lt;&gt;"INSUMO",#REF!&lt;&gt;"")</formula>
    </cfRule>
    <cfRule type="expression" dxfId="6628" priority="2796" stopIfTrue="1">
      <formula>AND(OR(#REF!="COMPOSICAO",#REF!="INSUMO",#REF!&lt;&gt;""),#REF!&lt;&gt;"")</formula>
    </cfRule>
  </conditionalFormatting>
  <conditionalFormatting sqref="C322">
    <cfRule type="expression" dxfId="6627" priority="2793" stopIfTrue="1">
      <formula>AND(#REF!&lt;&gt;"COMPOSICAO",#REF!&lt;&gt;"INSUMO",#REF!&lt;&gt;"")</formula>
    </cfRule>
  </conditionalFormatting>
  <conditionalFormatting sqref="C322">
    <cfRule type="expression" dxfId="6626" priority="2794" stopIfTrue="1">
      <formula>AND(OR(#REF!="COMPOSICAO",#REF!="INSUMO",#REF!&lt;&gt;""),#REF!&lt;&gt;"")</formula>
    </cfRule>
  </conditionalFormatting>
  <conditionalFormatting sqref="A318:D318">
    <cfRule type="expression" dxfId="6625" priority="2791" stopIfTrue="1">
      <formula>AND(#REF!&lt;&gt;"COMPOSICAO",#REF!&lt;&gt;"INSUMO",#REF!&lt;&gt;"")</formula>
    </cfRule>
    <cfRule type="expression" dxfId="6624" priority="2792" stopIfTrue="1">
      <formula>AND(OR(#REF!="COMPOSICAO",#REF!="INSUMO",#REF!&lt;&gt;""),#REF!&lt;&gt;"")</formula>
    </cfRule>
  </conditionalFormatting>
  <conditionalFormatting sqref="A317:C317">
    <cfRule type="expression" dxfId="6623" priority="2789" stopIfTrue="1">
      <formula>AND(#REF!&lt;&gt;"COMPOSICAO",#REF!&lt;&gt;"INSUMO",#REF!&lt;&gt;"")</formula>
    </cfRule>
    <cfRule type="expression" dxfId="6622" priority="2790" stopIfTrue="1">
      <formula>AND(OR(#REF!="COMPOSICAO",#REF!="INSUMO",#REF!&lt;&gt;""),#REF!&lt;&gt;"")</formula>
    </cfRule>
  </conditionalFormatting>
  <conditionalFormatting sqref="A321">
    <cfRule type="expression" dxfId="6621" priority="2787" stopIfTrue="1">
      <formula>AND(#REF!&lt;&gt;"COMPOSICAO",#REF!&lt;&gt;"INSUMO",#REF!&lt;&gt;"")</formula>
    </cfRule>
    <cfRule type="expression" dxfId="6620" priority="2788" stopIfTrue="1">
      <formula>AND(OR(#REF!="COMPOSICAO",#REF!="INSUMO",#REF!&lt;&gt;""),#REF!&lt;&gt;"")</formula>
    </cfRule>
  </conditionalFormatting>
  <conditionalFormatting sqref="B321">
    <cfRule type="expression" dxfId="6619" priority="2785" stopIfTrue="1">
      <formula>AND(#REF!&lt;&gt;"COMPOSICAO",#REF!&lt;&gt;"INSUMO",#REF!&lt;&gt;"")</formula>
    </cfRule>
    <cfRule type="expression" dxfId="6618" priority="2786" stopIfTrue="1">
      <formula>AND(OR(#REF!="COMPOSICAO",#REF!="INSUMO",#REF!&lt;&gt;""),#REF!&lt;&gt;"")</formula>
    </cfRule>
  </conditionalFormatting>
  <conditionalFormatting sqref="C321">
    <cfRule type="expression" dxfId="6617" priority="2783" stopIfTrue="1">
      <formula>AND(#REF!&lt;&gt;"COMPOSICAO",#REF!&lt;&gt;"INSUMO",#REF!&lt;&gt;"")</formula>
    </cfRule>
  </conditionalFormatting>
  <conditionalFormatting sqref="C321">
    <cfRule type="expression" dxfId="6616" priority="2784" stopIfTrue="1">
      <formula>AND(OR(#REF!="COMPOSICAO",#REF!="INSUMO",#REF!&lt;&gt;""),#REF!&lt;&gt;"")</formula>
    </cfRule>
  </conditionalFormatting>
  <conditionalFormatting sqref="A323:B323">
    <cfRule type="expression" dxfId="6615" priority="2781" stopIfTrue="1">
      <formula>AND(#REF!&lt;&gt;"COMPOSICAO",#REF!&lt;&gt;"INSUMO",#REF!&lt;&gt;"")</formula>
    </cfRule>
    <cfRule type="expression" dxfId="6614" priority="2782" stopIfTrue="1">
      <formula>AND(OR(#REF!="COMPOSICAO",#REF!="INSUMO",#REF!&lt;&gt;""),#REF!&lt;&gt;"")</formula>
    </cfRule>
  </conditionalFormatting>
  <conditionalFormatting sqref="C323">
    <cfRule type="expression" dxfId="6613" priority="2779" stopIfTrue="1">
      <formula>AND(#REF!&lt;&gt;"COMPOSICAO",#REF!&lt;&gt;"INSUMO",#REF!&lt;&gt;"")</formula>
    </cfRule>
  </conditionalFormatting>
  <conditionalFormatting sqref="C323">
    <cfRule type="expression" dxfId="6612" priority="2780" stopIfTrue="1">
      <formula>AND(OR(#REF!="COMPOSICAO",#REF!="INSUMO",#REF!&lt;&gt;""),#REF!&lt;&gt;"")</formula>
    </cfRule>
  </conditionalFormatting>
  <conditionalFormatting sqref="D319:D320">
    <cfRule type="expression" dxfId="6611" priority="2777" stopIfTrue="1">
      <formula>AND(#REF!&lt;&gt;"COMPOSICAO",#REF!&lt;&gt;"INSUMO",#REF!&lt;&gt;"")</formula>
    </cfRule>
    <cfRule type="expression" dxfId="6610" priority="2778" stopIfTrue="1">
      <formula>AND(OR(#REF!="COMPOSICAO",#REF!="INSUMO",#REF!&lt;&gt;""),#REF!&lt;&gt;"")</formula>
    </cfRule>
  </conditionalFormatting>
  <conditionalFormatting sqref="C319:C320">
    <cfRule type="expression" dxfId="6609" priority="2775" stopIfTrue="1">
      <formula>AND(#REF!&lt;&gt;"COMPOSICAO",#REF!&lt;&gt;"INSUMO",#REF!&lt;&gt;"")</formula>
    </cfRule>
  </conditionalFormatting>
  <conditionalFormatting sqref="C319:C320">
    <cfRule type="expression" dxfId="6608" priority="2776" stopIfTrue="1">
      <formula>AND(OR(#REF!="COMPOSICAO",#REF!="INSUMO",#REF!&lt;&gt;""),#REF!&lt;&gt;"")</formula>
    </cfRule>
  </conditionalFormatting>
  <conditionalFormatting sqref="A319:B320">
    <cfRule type="expression" dxfId="6607" priority="2773" stopIfTrue="1">
      <formula>AND(#REF!&lt;&gt;"COMPOSICAO",#REF!&lt;&gt;"INSUMO",#REF!&lt;&gt;"")</formula>
    </cfRule>
    <cfRule type="expression" dxfId="6606" priority="2774" stopIfTrue="1">
      <formula>AND(OR(#REF!="COMPOSICAO",#REF!="INSUMO",#REF!&lt;&gt;""),#REF!&lt;&gt;"")</formula>
    </cfRule>
  </conditionalFormatting>
  <conditionalFormatting sqref="A333:B334 D332:D333 E329:F335">
    <cfRule type="expression" dxfId="6605" priority="2771" stopIfTrue="1">
      <formula>AND(#REF!&lt;&gt;"COMPOSICAO",#REF!&lt;&gt;"INSUMO",#REF!&lt;&gt;"")</formula>
    </cfRule>
    <cfRule type="expression" dxfId="6604" priority="2772" stopIfTrue="1">
      <formula>AND(OR(#REF!="COMPOSICAO",#REF!="INSUMO",#REF!&lt;&gt;""),#REF!&lt;&gt;"")</formula>
    </cfRule>
  </conditionalFormatting>
  <conditionalFormatting sqref="C333:C334">
    <cfRule type="expression" dxfId="6603" priority="2769" stopIfTrue="1">
      <formula>AND(#REF!&lt;&gt;"COMPOSICAO",#REF!&lt;&gt;"INSUMO",#REF!&lt;&gt;"")</formula>
    </cfRule>
  </conditionalFormatting>
  <conditionalFormatting sqref="C333:C334">
    <cfRule type="expression" dxfId="6602" priority="2770" stopIfTrue="1">
      <formula>AND(OR(#REF!="COMPOSICAO",#REF!="INSUMO",#REF!&lt;&gt;""),#REF!&lt;&gt;"")</formula>
    </cfRule>
  </conditionalFormatting>
  <conditionalFormatting sqref="A329:D329">
    <cfRule type="expression" dxfId="6601" priority="2767" stopIfTrue="1">
      <formula>AND(#REF!&lt;&gt;"COMPOSICAO",#REF!&lt;&gt;"INSUMO",#REF!&lt;&gt;"")</formula>
    </cfRule>
    <cfRule type="expression" dxfId="6600" priority="2768" stopIfTrue="1">
      <formula>AND(OR(#REF!="COMPOSICAO",#REF!="INSUMO",#REF!&lt;&gt;""),#REF!&lt;&gt;"")</formula>
    </cfRule>
  </conditionalFormatting>
  <conditionalFormatting sqref="A328:C328">
    <cfRule type="expression" dxfId="6599" priority="2765" stopIfTrue="1">
      <formula>AND(#REF!&lt;&gt;"COMPOSICAO",#REF!&lt;&gt;"INSUMO",#REF!&lt;&gt;"")</formula>
    </cfRule>
    <cfRule type="expression" dxfId="6598" priority="2766" stopIfTrue="1">
      <formula>AND(OR(#REF!="COMPOSICAO",#REF!="INSUMO",#REF!&lt;&gt;""),#REF!&lt;&gt;"")</formula>
    </cfRule>
  </conditionalFormatting>
  <conditionalFormatting sqref="A332">
    <cfRule type="expression" dxfId="6597" priority="2763" stopIfTrue="1">
      <formula>AND(#REF!&lt;&gt;"COMPOSICAO",#REF!&lt;&gt;"INSUMO",#REF!&lt;&gt;"")</formula>
    </cfRule>
    <cfRule type="expression" dxfId="6596" priority="2764" stopIfTrue="1">
      <formula>AND(OR(#REF!="COMPOSICAO",#REF!="INSUMO",#REF!&lt;&gt;""),#REF!&lt;&gt;"")</formula>
    </cfRule>
  </conditionalFormatting>
  <conditionalFormatting sqref="B332">
    <cfRule type="expression" dxfId="6595" priority="2761" stopIfTrue="1">
      <formula>AND(#REF!&lt;&gt;"COMPOSICAO",#REF!&lt;&gt;"INSUMO",#REF!&lt;&gt;"")</formula>
    </cfRule>
    <cfRule type="expression" dxfId="6594" priority="2762" stopIfTrue="1">
      <formula>AND(OR(#REF!="COMPOSICAO",#REF!="INSUMO",#REF!&lt;&gt;""),#REF!&lt;&gt;"")</formula>
    </cfRule>
  </conditionalFormatting>
  <conditionalFormatting sqref="C332">
    <cfRule type="expression" dxfId="6593" priority="2759" stopIfTrue="1">
      <formula>AND(#REF!&lt;&gt;"COMPOSICAO",#REF!&lt;&gt;"INSUMO",#REF!&lt;&gt;"")</formula>
    </cfRule>
  </conditionalFormatting>
  <conditionalFormatting sqref="C332">
    <cfRule type="expression" dxfId="6592" priority="2760" stopIfTrue="1">
      <formula>AND(OR(#REF!="COMPOSICAO",#REF!="INSUMO",#REF!&lt;&gt;""),#REF!&lt;&gt;"")</formula>
    </cfRule>
  </conditionalFormatting>
  <conditionalFormatting sqref="A335:B335">
    <cfRule type="expression" dxfId="6591" priority="2757" stopIfTrue="1">
      <formula>AND(#REF!&lt;&gt;"COMPOSICAO",#REF!&lt;&gt;"INSUMO",#REF!&lt;&gt;"")</formula>
    </cfRule>
    <cfRule type="expression" dxfId="6590" priority="2758" stopIfTrue="1">
      <formula>AND(OR(#REF!="COMPOSICAO",#REF!="INSUMO",#REF!&lt;&gt;""),#REF!&lt;&gt;"")</formula>
    </cfRule>
  </conditionalFormatting>
  <conditionalFormatting sqref="C335">
    <cfRule type="expression" dxfId="6589" priority="2755" stopIfTrue="1">
      <formula>AND(#REF!&lt;&gt;"COMPOSICAO",#REF!&lt;&gt;"INSUMO",#REF!&lt;&gt;"")</formula>
    </cfRule>
  </conditionalFormatting>
  <conditionalFormatting sqref="C335">
    <cfRule type="expression" dxfId="6588" priority="2756" stopIfTrue="1">
      <formula>AND(OR(#REF!="COMPOSICAO",#REF!="INSUMO",#REF!&lt;&gt;""),#REF!&lt;&gt;"")</formula>
    </cfRule>
  </conditionalFormatting>
  <conditionalFormatting sqref="D330:D331">
    <cfRule type="expression" dxfId="6587" priority="2753" stopIfTrue="1">
      <formula>AND(#REF!&lt;&gt;"COMPOSICAO",#REF!&lt;&gt;"INSUMO",#REF!&lt;&gt;"")</formula>
    </cfRule>
    <cfRule type="expression" dxfId="6586" priority="2754" stopIfTrue="1">
      <formula>AND(OR(#REF!="COMPOSICAO",#REF!="INSUMO",#REF!&lt;&gt;""),#REF!&lt;&gt;"")</formula>
    </cfRule>
  </conditionalFormatting>
  <conditionalFormatting sqref="C330:C331">
    <cfRule type="expression" dxfId="6585" priority="2751" stopIfTrue="1">
      <formula>AND(#REF!&lt;&gt;"COMPOSICAO",#REF!&lt;&gt;"INSUMO",#REF!&lt;&gt;"")</formula>
    </cfRule>
  </conditionalFormatting>
  <conditionalFormatting sqref="C330:C331">
    <cfRule type="expression" dxfId="6584" priority="2752" stopIfTrue="1">
      <formula>AND(OR(#REF!="COMPOSICAO",#REF!="INSUMO",#REF!&lt;&gt;""),#REF!&lt;&gt;"")</formula>
    </cfRule>
  </conditionalFormatting>
  <conditionalFormatting sqref="A330:B331">
    <cfRule type="expression" dxfId="6583" priority="2749" stopIfTrue="1">
      <formula>AND(#REF!&lt;&gt;"COMPOSICAO",#REF!&lt;&gt;"INSUMO",#REF!&lt;&gt;"")</formula>
    </cfRule>
    <cfRule type="expression" dxfId="6582" priority="2750" stopIfTrue="1">
      <formula>AND(OR(#REF!="COMPOSICAO",#REF!="INSUMO",#REF!&lt;&gt;""),#REF!&lt;&gt;"")</formula>
    </cfRule>
  </conditionalFormatting>
  <conditionalFormatting sqref="A357:B358 D356:D357 E354:F359 D359">
    <cfRule type="expression" dxfId="6581" priority="2747" stopIfTrue="1">
      <formula>AND(#REF!&lt;&gt;"COMPOSICAO",#REF!&lt;&gt;"INSUMO",#REF!&lt;&gt;"")</formula>
    </cfRule>
    <cfRule type="expression" dxfId="6580" priority="2748" stopIfTrue="1">
      <formula>AND(OR(#REF!="COMPOSICAO",#REF!="INSUMO",#REF!&lt;&gt;""),#REF!&lt;&gt;"")</formula>
    </cfRule>
  </conditionalFormatting>
  <conditionalFormatting sqref="C357:C358">
    <cfRule type="expression" dxfId="6579" priority="2745" stopIfTrue="1">
      <formula>AND(#REF!&lt;&gt;"COMPOSICAO",#REF!&lt;&gt;"INSUMO",#REF!&lt;&gt;"")</formula>
    </cfRule>
  </conditionalFormatting>
  <conditionalFormatting sqref="C357:C358">
    <cfRule type="expression" dxfId="6578" priority="2746" stopIfTrue="1">
      <formula>AND(OR(#REF!="COMPOSICAO",#REF!="INSUMO",#REF!&lt;&gt;""),#REF!&lt;&gt;"")</formula>
    </cfRule>
  </conditionalFormatting>
  <conditionalFormatting sqref="A353">
    <cfRule type="expression" dxfId="6577" priority="2743" stopIfTrue="1">
      <formula>AND(#REF!&lt;&gt;"COMPOSICAO",#REF!&lt;&gt;"INSUMO",#REF!&lt;&gt;"")</formula>
    </cfRule>
    <cfRule type="expression" dxfId="6576" priority="2744" stopIfTrue="1">
      <formula>AND(OR(#REF!="COMPOSICAO",#REF!="INSUMO",#REF!&lt;&gt;""),#REF!&lt;&gt;"")</formula>
    </cfRule>
  </conditionalFormatting>
  <conditionalFormatting sqref="A352:C352">
    <cfRule type="expression" dxfId="6575" priority="2741" stopIfTrue="1">
      <formula>AND(#REF!&lt;&gt;"COMPOSICAO",#REF!&lt;&gt;"INSUMO",#REF!&lt;&gt;"")</formula>
    </cfRule>
    <cfRule type="expression" dxfId="6574" priority="2742" stopIfTrue="1">
      <formula>AND(OR(#REF!="COMPOSICAO",#REF!="INSUMO",#REF!&lt;&gt;""),#REF!&lt;&gt;"")</formula>
    </cfRule>
  </conditionalFormatting>
  <conditionalFormatting sqref="A356">
    <cfRule type="expression" dxfId="6573" priority="2739" stopIfTrue="1">
      <formula>AND(#REF!&lt;&gt;"COMPOSICAO",#REF!&lt;&gt;"INSUMO",#REF!&lt;&gt;"")</formula>
    </cfRule>
    <cfRule type="expression" dxfId="6572" priority="2740" stopIfTrue="1">
      <formula>AND(OR(#REF!="COMPOSICAO",#REF!="INSUMO",#REF!&lt;&gt;""),#REF!&lt;&gt;"")</formula>
    </cfRule>
  </conditionalFormatting>
  <conditionalFormatting sqref="B356">
    <cfRule type="expression" dxfId="6571" priority="2737" stopIfTrue="1">
      <formula>AND(#REF!&lt;&gt;"COMPOSICAO",#REF!&lt;&gt;"INSUMO",#REF!&lt;&gt;"")</formula>
    </cfRule>
    <cfRule type="expression" dxfId="6570" priority="2738" stopIfTrue="1">
      <formula>AND(OR(#REF!="COMPOSICAO",#REF!="INSUMO",#REF!&lt;&gt;""),#REF!&lt;&gt;"")</formula>
    </cfRule>
  </conditionalFormatting>
  <conditionalFormatting sqref="C356">
    <cfRule type="expression" dxfId="6569" priority="2735" stopIfTrue="1">
      <formula>AND(#REF!&lt;&gt;"COMPOSICAO",#REF!&lt;&gt;"INSUMO",#REF!&lt;&gt;"")</formula>
    </cfRule>
  </conditionalFormatting>
  <conditionalFormatting sqref="C356">
    <cfRule type="expression" dxfId="6568" priority="2736" stopIfTrue="1">
      <formula>AND(OR(#REF!="COMPOSICAO",#REF!="INSUMO",#REF!&lt;&gt;""),#REF!&lt;&gt;"")</formula>
    </cfRule>
  </conditionalFormatting>
  <conditionalFormatting sqref="A359:B359">
    <cfRule type="expression" dxfId="6567" priority="2733" stopIfTrue="1">
      <formula>AND(#REF!&lt;&gt;"COMPOSICAO",#REF!&lt;&gt;"INSUMO",#REF!&lt;&gt;"")</formula>
    </cfRule>
    <cfRule type="expression" dxfId="6566" priority="2734" stopIfTrue="1">
      <formula>AND(OR(#REF!="COMPOSICAO",#REF!="INSUMO",#REF!&lt;&gt;""),#REF!&lt;&gt;"")</formula>
    </cfRule>
  </conditionalFormatting>
  <conditionalFormatting sqref="C359">
    <cfRule type="expression" dxfId="6565" priority="2731" stopIfTrue="1">
      <formula>AND(#REF!&lt;&gt;"COMPOSICAO",#REF!&lt;&gt;"INSUMO",#REF!&lt;&gt;"")</formula>
    </cfRule>
  </conditionalFormatting>
  <conditionalFormatting sqref="C359">
    <cfRule type="expression" dxfId="6564" priority="2732" stopIfTrue="1">
      <formula>AND(OR(#REF!="COMPOSICAO",#REF!="INSUMO",#REF!&lt;&gt;""),#REF!&lt;&gt;"")</formula>
    </cfRule>
  </conditionalFormatting>
  <conditionalFormatting sqref="D354:D355">
    <cfRule type="expression" dxfId="6563" priority="2729" stopIfTrue="1">
      <formula>AND(#REF!&lt;&gt;"COMPOSICAO",#REF!&lt;&gt;"INSUMO",#REF!&lt;&gt;"")</formula>
    </cfRule>
    <cfRule type="expression" dxfId="6562" priority="2730" stopIfTrue="1">
      <formula>AND(OR(#REF!="COMPOSICAO",#REF!="INSUMO",#REF!&lt;&gt;""),#REF!&lt;&gt;"")</formula>
    </cfRule>
  </conditionalFormatting>
  <conditionalFormatting sqref="C354:C355">
    <cfRule type="expression" dxfId="6561" priority="2727" stopIfTrue="1">
      <formula>AND(#REF!&lt;&gt;"COMPOSICAO",#REF!&lt;&gt;"INSUMO",#REF!&lt;&gt;"")</formula>
    </cfRule>
  </conditionalFormatting>
  <conditionalFormatting sqref="C354:C355">
    <cfRule type="expression" dxfId="6560" priority="2728" stopIfTrue="1">
      <formula>AND(OR(#REF!="COMPOSICAO",#REF!="INSUMO",#REF!&lt;&gt;""),#REF!&lt;&gt;"")</formula>
    </cfRule>
  </conditionalFormatting>
  <conditionalFormatting sqref="A354:B355">
    <cfRule type="expression" dxfId="6559" priority="2725" stopIfTrue="1">
      <formula>AND(#REF!&lt;&gt;"COMPOSICAO",#REF!&lt;&gt;"INSUMO",#REF!&lt;&gt;"")</formula>
    </cfRule>
    <cfRule type="expression" dxfId="6558" priority="2726" stopIfTrue="1">
      <formula>AND(OR(#REF!="COMPOSICAO",#REF!="INSUMO",#REF!&lt;&gt;""),#REF!&lt;&gt;"")</formula>
    </cfRule>
  </conditionalFormatting>
  <conditionalFormatting sqref="E353:F353">
    <cfRule type="expression" dxfId="6557" priority="2723" stopIfTrue="1">
      <formula>AND(#REF!&lt;&gt;"COMPOSICAO",#REF!&lt;&gt;"INSUMO",#REF!&lt;&gt;"")</formula>
    </cfRule>
    <cfRule type="expression" dxfId="6556" priority="2724" stopIfTrue="1">
      <formula>AND(OR(#REF!="COMPOSICAO",#REF!="INSUMO",#REF!&lt;&gt;""),#REF!&lt;&gt;"")</formula>
    </cfRule>
  </conditionalFormatting>
  <conditionalFormatting sqref="B353:D353">
    <cfRule type="expression" dxfId="6555" priority="2721" stopIfTrue="1">
      <formula>AND(#REF!&lt;&gt;"COMPOSICAO",#REF!&lt;&gt;"INSUMO",#REF!&lt;&gt;"")</formula>
    </cfRule>
    <cfRule type="expression" dxfId="6554" priority="2722" stopIfTrue="1">
      <formula>AND(OR(#REF!="COMPOSICAO",#REF!="INSUMO",#REF!&lt;&gt;""),#REF!&lt;&gt;"")</formula>
    </cfRule>
  </conditionalFormatting>
  <conditionalFormatting sqref="D335">
    <cfRule type="expression" dxfId="6553" priority="2719" stopIfTrue="1">
      <formula>AND(#REF!&lt;&gt;"COMPOSICAO",#REF!&lt;&gt;"INSUMO",#REF!&lt;&gt;"")</formula>
    </cfRule>
    <cfRule type="expression" dxfId="6552" priority="2720" stopIfTrue="1">
      <formula>AND(OR(#REF!="COMPOSICAO",#REF!="INSUMO",#REF!&lt;&gt;""),#REF!&lt;&gt;"")</formula>
    </cfRule>
  </conditionalFormatting>
  <conditionalFormatting sqref="A525:B526 D524:D525 E522:F527 D527">
    <cfRule type="expression" dxfId="6551" priority="2717" stopIfTrue="1">
      <formula>AND(#REF!&lt;&gt;"COMPOSICAO",#REF!&lt;&gt;"INSUMO",#REF!&lt;&gt;"")</formula>
    </cfRule>
    <cfRule type="expression" dxfId="6550" priority="2718" stopIfTrue="1">
      <formula>AND(OR(#REF!="COMPOSICAO",#REF!="INSUMO",#REF!&lt;&gt;""),#REF!&lt;&gt;"")</formula>
    </cfRule>
  </conditionalFormatting>
  <conditionalFormatting sqref="C525:C526">
    <cfRule type="expression" dxfId="6549" priority="2715" stopIfTrue="1">
      <formula>AND(#REF!&lt;&gt;"COMPOSICAO",#REF!&lt;&gt;"INSUMO",#REF!&lt;&gt;"")</formula>
    </cfRule>
  </conditionalFormatting>
  <conditionalFormatting sqref="C525:C526">
    <cfRule type="expression" dxfId="6548" priority="2716" stopIfTrue="1">
      <formula>AND(OR(#REF!="COMPOSICAO",#REF!="INSUMO",#REF!&lt;&gt;""),#REF!&lt;&gt;"")</formula>
    </cfRule>
  </conditionalFormatting>
  <conditionalFormatting sqref="A521">
    <cfRule type="expression" dxfId="6547" priority="2713" stopIfTrue="1">
      <formula>AND(#REF!&lt;&gt;"COMPOSICAO",#REF!&lt;&gt;"INSUMO",#REF!&lt;&gt;"")</formula>
    </cfRule>
    <cfRule type="expression" dxfId="6546" priority="2714" stopIfTrue="1">
      <formula>AND(OR(#REF!="COMPOSICAO",#REF!="INSUMO",#REF!&lt;&gt;""),#REF!&lt;&gt;"")</formula>
    </cfRule>
  </conditionalFormatting>
  <conditionalFormatting sqref="A520:C520">
    <cfRule type="expression" dxfId="6545" priority="2711" stopIfTrue="1">
      <formula>AND(#REF!&lt;&gt;"COMPOSICAO",#REF!&lt;&gt;"INSUMO",#REF!&lt;&gt;"")</formula>
    </cfRule>
    <cfRule type="expression" dxfId="6544" priority="2712" stopIfTrue="1">
      <formula>AND(OR(#REF!="COMPOSICAO",#REF!="INSUMO",#REF!&lt;&gt;""),#REF!&lt;&gt;"")</formula>
    </cfRule>
  </conditionalFormatting>
  <conditionalFormatting sqref="A524">
    <cfRule type="expression" dxfId="6543" priority="2709" stopIfTrue="1">
      <formula>AND(#REF!&lt;&gt;"COMPOSICAO",#REF!&lt;&gt;"INSUMO",#REF!&lt;&gt;"")</formula>
    </cfRule>
    <cfRule type="expression" dxfId="6542" priority="2710" stopIfTrue="1">
      <formula>AND(OR(#REF!="COMPOSICAO",#REF!="INSUMO",#REF!&lt;&gt;""),#REF!&lt;&gt;"")</formula>
    </cfRule>
  </conditionalFormatting>
  <conditionalFormatting sqref="B524">
    <cfRule type="expression" dxfId="6541" priority="2707" stopIfTrue="1">
      <formula>AND(#REF!&lt;&gt;"COMPOSICAO",#REF!&lt;&gt;"INSUMO",#REF!&lt;&gt;"")</formula>
    </cfRule>
    <cfRule type="expression" dxfId="6540" priority="2708" stopIfTrue="1">
      <formula>AND(OR(#REF!="COMPOSICAO",#REF!="INSUMO",#REF!&lt;&gt;""),#REF!&lt;&gt;"")</formula>
    </cfRule>
  </conditionalFormatting>
  <conditionalFormatting sqref="C524">
    <cfRule type="expression" dxfId="6539" priority="2705" stopIfTrue="1">
      <formula>AND(#REF!&lt;&gt;"COMPOSICAO",#REF!&lt;&gt;"INSUMO",#REF!&lt;&gt;"")</formula>
    </cfRule>
  </conditionalFormatting>
  <conditionalFormatting sqref="C524">
    <cfRule type="expression" dxfId="6538" priority="2706" stopIfTrue="1">
      <formula>AND(OR(#REF!="COMPOSICAO",#REF!="INSUMO",#REF!&lt;&gt;""),#REF!&lt;&gt;"")</formula>
    </cfRule>
  </conditionalFormatting>
  <conditionalFormatting sqref="A527:B527">
    <cfRule type="expression" dxfId="6537" priority="2703" stopIfTrue="1">
      <formula>AND(#REF!&lt;&gt;"COMPOSICAO",#REF!&lt;&gt;"INSUMO",#REF!&lt;&gt;"")</formula>
    </cfRule>
    <cfRule type="expression" dxfId="6536" priority="2704" stopIfTrue="1">
      <formula>AND(OR(#REF!="COMPOSICAO",#REF!="INSUMO",#REF!&lt;&gt;""),#REF!&lt;&gt;"")</formula>
    </cfRule>
  </conditionalFormatting>
  <conditionalFormatting sqref="C527">
    <cfRule type="expression" dxfId="6535" priority="2701" stopIfTrue="1">
      <formula>AND(#REF!&lt;&gt;"COMPOSICAO",#REF!&lt;&gt;"INSUMO",#REF!&lt;&gt;"")</formula>
    </cfRule>
  </conditionalFormatting>
  <conditionalFormatting sqref="C527">
    <cfRule type="expression" dxfId="6534" priority="2702" stopIfTrue="1">
      <formula>AND(OR(#REF!="COMPOSICAO",#REF!="INSUMO",#REF!&lt;&gt;""),#REF!&lt;&gt;"")</formula>
    </cfRule>
  </conditionalFormatting>
  <conditionalFormatting sqref="D522:D523">
    <cfRule type="expression" dxfId="6533" priority="2699" stopIfTrue="1">
      <formula>AND(#REF!&lt;&gt;"COMPOSICAO",#REF!&lt;&gt;"INSUMO",#REF!&lt;&gt;"")</formula>
    </cfRule>
    <cfRule type="expression" dxfId="6532" priority="2700" stopIfTrue="1">
      <formula>AND(OR(#REF!="COMPOSICAO",#REF!="INSUMO",#REF!&lt;&gt;""),#REF!&lt;&gt;"")</formula>
    </cfRule>
  </conditionalFormatting>
  <conditionalFormatting sqref="C522:C523">
    <cfRule type="expression" dxfId="6531" priority="2697" stopIfTrue="1">
      <formula>AND(#REF!&lt;&gt;"COMPOSICAO",#REF!&lt;&gt;"INSUMO",#REF!&lt;&gt;"")</formula>
    </cfRule>
  </conditionalFormatting>
  <conditionalFormatting sqref="C522:C523">
    <cfRule type="expression" dxfId="6530" priority="2698" stopIfTrue="1">
      <formula>AND(OR(#REF!="COMPOSICAO",#REF!="INSUMO",#REF!&lt;&gt;""),#REF!&lt;&gt;"")</formula>
    </cfRule>
  </conditionalFormatting>
  <conditionalFormatting sqref="A522:B523">
    <cfRule type="expression" dxfId="6529" priority="2695" stopIfTrue="1">
      <formula>AND(#REF!&lt;&gt;"COMPOSICAO",#REF!&lt;&gt;"INSUMO",#REF!&lt;&gt;"")</formula>
    </cfRule>
    <cfRule type="expression" dxfId="6528" priority="2696" stopIfTrue="1">
      <formula>AND(OR(#REF!="COMPOSICAO",#REF!="INSUMO",#REF!&lt;&gt;""),#REF!&lt;&gt;"")</formula>
    </cfRule>
  </conditionalFormatting>
  <conditionalFormatting sqref="E521:F521">
    <cfRule type="expression" dxfId="6527" priority="2693" stopIfTrue="1">
      <formula>AND(#REF!&lt;&gt;"COMPOSICAO",#REF!&lt;&gt;"INSUMO",#REF!&lt;&gt;"")</formula>
    </cfRule>
    <cfRule type="expression" dxfId="6526" priority="2694" stopIfTrue="1">
      <formula>AND(OR(#REF!="COMPOSICAO",#REF!="INSUMO",#REF!&lt;&gt;""),#REF!&lt;&gt;"")</formula>
    </cfRule>
  </conditionalFormatting>
  <conditionalFormatting sqref="B521:D521">
    <cfRule type="expression" dxfId="6525" priority="2691" stopIfTrue="1">
      <formula>AND(#REF!&lt;&gt;"COMPOSICAO",#REF!&lt;&gt;"INSUMO",#REF!&lt;&gt;"")</formula>
    </cfRule>
    <cfRule type="expression" dxfId="6524" priority="2692" stopIfTrue="1">
      <formula>AND(OR(#REF!="COMPOSICAO",#REF!="INSUMO",#REF!&lt;&gt;""),#REF!&lt;&gt;"")</formula>
    </cfRule>
  </conditionalFormatting>
  <conditionalFormatting sqref="A537:B538 D536:D537 E534:F539 D539">
    <cfRule type="expression" dxfId="6523" priority="2689" stopIfTrue="1">
      <formula>AND(#REF!&lt;&gt;"COMPOSICAO",#REF!&lt;&gt;"INSUMO",#REF!&lt;&gt;"")</formula>
    </cfRule>
    <cfRule type="expression" dxfId="6522" priority="2690" stopIfTrue="1">
      <formula>AND(OR(#REF!="COMPOSICAO",#REF!="INSUMO",#REF!&lt;&gt;""),#REF!&lt;&gt;"")</formula>
    </cfRule>
  </conditionalFormatting>
  <conditionalFormatting sqref="C537:C538">
    <cfRule type="expression" dxfId="6521" priority="2687" stopIfTrue="1">
      <formula>AND(#REF!&lt;&gt;"COMPOSICAO",#REF!&lt;&gt;"INSUMO",#REF!&lt;&gt;"")</formula>
    </cfRule>
  </conditionalFormatting>
  <conditionalFormatting sqref="C537:C538">
    <cfRule type="expression" dxfId="6520" priority="2688" stopIfTrue="1">
      <formula>AND(OR(#REF!="COMPOSICAO",#REF!="INSUMO",#REF!&lt;&gt;""),#REF!&lt;&gt;"")</formula>
    </cfRule>
  </conditionalFormatting>
  <conditionalFormatting sqref="A533">
    <cfRule type="expression" dxfId="6519" priority="2685" stopIfTrue="1">
      <formula>AND(#REF!&lt;&gt;"COMPOSICAO",#REF!&lt;&gt;"INSUMO",#REF!&lt;&gt;"")</formula>
    </cfRule>
    <cfRule type="expression" dxfId="6518" priority="2686" stopIfTrue="1">
      <formula>AND(OR(#REF!="COMPOSICAO",#REF!="INSUMO",#REF!&lt;&gt;""),#REF!&lt;&gt;"")</formula>
    </cfRule>
  </conditionalFormatting>
  <conditionalFormatting sqref="A532:C532">
    <cfRule type="expression" dxfId="6517" priority="2683" stopIfTrue="1">
      <formula>AND(#REF!&lt;&gt;"COMPOSICAO",#REF!&lt;&gt;"INSUMO",#REF!&lt;&gt;"")</formula>
    </cfRule>
    <cfRule type="expression" dxfId="6516" priority="2684" stopIfTrue="1">
      <formula>AND(OR(#REF!="COMPOSICAO",#REF!="INSUMO",#REF!&lt;&gt;""),#REF!&lt;&gt;"")</formula>
    </cfRule>
  </conditionalFormatting>
  <conditionalFormatting sqref="A536">
    <cfRule type="expression" dxfId="6515" priority="2681" stopIfTrue="1">
      <formula>AND(#REF!&lt;&gt;"COMPOSICAO",#REF!&lt;&gt;"INSUMO",#REF!&lt;&gt;"")</formula>
    </cfRule>
    <cfRule type="expression" dxfId="6514" priority="2682" stopIfTrue="1">
      <formula>AND(OR(#REF!="COMPOSICAO",#REF!="INSUMO",#REF!&lt;&gt;""),#REF!&lt;&gt;"")</formula>
    </cfRule>
  </conditionalFormatting>
  <conditionalFormatting sqref="B536">
    <cfRule type="expression" dxfId="6513" priority="2679" stopIfTrue="1">
      <formula>AND(#REF!&lt;&gt;"COMPOSICAO",#REF!&lt;&gt;"INSUMO",#REF!&lt;&gt;"")</formula>
    </cfRule>
    <cfRule type="expression" dxfId="6512" priority="2680" stopIfTrue="1">
      <formula>AND(OR(#REF!="COMPOSICAO",#REF!="INSUMO",#REF!&lt;&gt;""),#REF!&lt;&gt;"")</formula>
    </cfRule>
  </conditionalFormatting>
  <conditionalFormatting sqref="C536">
    <cfRule type="expression" dxfId="6511" priority="2677" stopIfTrue="1">
      <formula>AND(#REF!&lt;&gt;"COMPOSICAO",#REF!&lt;&gt;"INSUMO",#REF!&lt;&gt;"")</formula>
    </cfRule>
  </conditionalFormatting>
  <conditionalFormatting sqref="C536">
    <cfRule type="expression" dxfId="6510" priority="2678" stopIfTrue="1">
      <formula>AND(OR(#REF!="COMPOSICAO",#REF!="INSUMO",#REF!&lt;&gt;""),#REF!&lt;&gt;"")</formula>
    </cfRule>
  </conditionalFormatting>
  <conditionalFormatting sqref="A539:B539">
    <cfRule type="expression" dxfId="6509" priority="2675" stopIfTrue="1">
      <formula>AND(#REF!&lt;&gt;"COMPOSICAO",#REF!&lt;&gt;"INSUMO",#REF!&lt;&gt;"")</formula>
    </cfRule>
    <cfRule type="expression" dxfId="6508" priority="2676" stopIfTrue="1">
      <formula>AND(OR(#REF!="COMPOSICAO",#REF!="INSUMO",#REF!&lt;&gt;""),#REF!&lt;&gt;"")</formula>
    </cfRule>
  </conditionalFormatting>
  <conditionalFormatting sqref="C539">
    <cfRule type="expression" dxfId="6507" priority="2673" stopIfTrue="1">
      <formula>AND(#REF!&lt;&gt;"COMPOSICAO",#REF!&lt;&gt;"INSUMO",#REF!&lt;&gt;"")</formula>
    </cfRule>
  </conditionalFormatting>
  <conditionalFormatting sqref="C539">
    <cfRule type="expression" dxfId="6506" priority="2674" stopIfTrue="1">
      <formula>AND(OR(#REF!="COMPOSICAO",#REF!="INSUMO",#REF!&lt;&gt;""),#REF!&lt;&gt;"")</formula>
    </cfRule>
  </conditionalFormatting>
  <conditionalFormatting sqref="D534:D535">
    <cfRule type="expression" dxfId="6505" priority="2671" stopIfTrue="1">
      <formula>AND(#REF!&lt;&gt;"COMPOSICAO",#REF!&lt;&gt;"INSUMO",#REF!&lt;&gt;"")</formula>
    </cfRule>
    <cfRule type="expression" dxfId="6504" priority="2672" stopIfTrue="1">
      <formula>AND(OR(#REF!="COMPOSICAO",#REF!="INSUMO",#REF!&lt;&gt;""),#REF!&lt;&gt;"")</formula>
    </cfRule>
  </conditionalFormatting>
  <conditionalFormatting sqref="C534:C535">
    <cfRule type="expression" dxfId="6503" priority="2669" stopIfTrue="1">
      <formula>AND(#REF!&lt;&gt;"COMPOSICAO",#REF!&lt;&gt;"INSUMO",#REF!&lt;&gt;"")</formula>
    </cfRule>
  </conditionalFormatting>
  <conditionalFormatting sqref="C534:C535">
    <cfRule type="expression" dxfId="6502" priority="2670" stopIfTrue="1">
      <formula>AND(OR(#REF!="COMPOSICAO",#REF!="INSUMO",#REF!&lt;&gt;""),#REF!&lt;&gt;"")</formula>
    </cfRule>
  </conditionalFormatting>
  <conditionalFormatting sqref="A534:B535">
    <cfRule type="expression" dxfId="6501" priority="2667" stopIfTrue="1">
      <formula>AND(#REF!&lt;&gt;"COMPOSICAO",#REF!&lt;&gt;"INSUMO",#REF!&lt;&gt;"")</formula>
    </cfRule>
    <cfRule type="expression" dxfId="6500" priority="2668" stopIfTrue="1">
      <formula>AND(OR(#REF!="COMPOSICAO",#REF!="INSUMO",#REF!&lt;&gt;""),#REF!&lt;&gt;"")</formula>
    </cfRule>
  </conditionalFormatting>
  <conditionalFormatting sqref="E533:F533">
    <cfRule type="expression" dxfId="6499" priority="2665" stopIfTrue="1">
      <formula>AND(#REF!&lt;&gt;"COMPOSICAO",#REF!&lt;&gt;"INSUMO",#REF!&lt;&gt;"")</formula>
    </cfRule>
    <cfRule type="expression" dxfId="6498" priority="2666" stopIfTrue="1">
      <formula>AND(OR(#REF!="COMPOSICAO",#REF!="INSUMO",#REF!&lt;&gt;""),#REF!&lt;&gt;"")</formula>
    </cfRule>
  </conditionalFormatting>
  <conditionalFormatting sqref="B533:D533">
    <cfRule type="expression" dxfId="6497" priority="2663" stopIfTrue="1">
      <formula>AND(#REF!&lt;&gt;"COMPOSICAO",#REF!&lt;&gt;"INSUMO",#REF!&lt;&gt;"")</formula>
    </cfRule>
    <cfRule type="expression" dxfId="6496" priority="2664" stopIfTrue="1">
      <formula>AND(OR(#REF!="COMPOSICAO",#REF!="INSUMO",#REF!&lt;&gt;""),#REF!&lt;&gt;"")</formula>
    </cfRule>
  </conditionalFormatting>
  <conditionalFormatting sqref="A549:B550 D548:D549 E546:F551 D551">
    <cfRule type="expression" dxfId="6495" priority="2661" stopIfTrue="1">
      <formula>AND(#REF!&lt;&gt;"COMPOSICAO",#REF!&lt;&gt;"INSUMO",#REF!&lt;&gt;"")</formula>
    </cfRule>
    <cfRule type="expression" dxfId="6494" priority="2662" stopIfTrue="1">
      <formula>AND(OR(#REF!="COMPOSICAO",#REF!="INSUMO",#REF!&lt;&gt;""),#REF!&lt;&gt;"")</formula>
    </cfRule>
  </conditionalFormatting>
  <conditionalFormatting sqref="C549:C550">
    <cfRule type="expression" dxfId="6493" priority="2659" stopIfTrue="1">
      <formula>AND(#REF!&lt;&gt;"COMPOSICAO",#REF!&lt;&gt;"INSUMO",#REF!&lt;&gt;"")</formula>
    </cfRule>
  </conditionalFormatting>
  <conditionalFormatting sqref="C549:C550">
    <cfRule type="expression" dxfId="6492" priority="2660" stopIfTrue="1">
      <formula>AND(OR(#REF!="COMPOSICAO",#REF!="INSUMO",#REF!&lt;&gt;""),#REF!&lt;&gt;"")</formula>
    </cfRule>
  </conditionalFormatting>
  <conditionalFormatting sqref="A545">
    <cfRule type="expression" dxfId="6491" priority="2657" stopIfTrue="1">
      <formula>AND(#REF!&lt;&gt;"COMPOSICAO",#REF!&lt;&gt;"INSUMO",#REF!&lt;&gt;"")</formula>
    </cfRule>
    <cfRule type="expression" dxfId="6490" priority="2658" stopIfTrue="1">
      <formula>AND(OR(#REF!="COMPOSICAO",#REF!="INSUMO",#REF!&lt;&gt;""),#REF!&lt;&gt;"")</formula>
    </cfRule>
  </conditionalFormatting>
  <conditionalFormatting sqref="A544:C544">
    <cfRule type="expression" dxfId="6489" priority="2655" stopIfTrue="1">
      <formula>AND(#REF!&lt;&gt;"COMPOSICAO",#REF!&lt;&gt;"INSUMO",#REF!&lt;&gt;"")</formula>
    </cfRule>
    <cfRule type="expression" dxfId="6488" priority="2656" stopIfTrue="1">
      <formula>AND(OR(#REF!="COMPOSICAO",#REF!="INSUMO",#REF!&lt;&gt;""),#REF!&lt;&gt;"")</formula>
    </cfRule>
  </conditionalFormatting>
  <conditionalFormatting sqref="A548">
    <cfRule type="expression" dxfId="6487" priority="2653" stopIfTrue="1">
      <formula>AND(#REF!&lt;&gt;"COMPOSICAO",#REF!&lt;&gt;"INSUMO",#REF!&lt;&gt;"")</formula>
    </cfRule>
    <cfRule type="expression" dxfId="6486" priority="2654" stopIfTrue="1">
      <formula>AND(OR(#REF!="COMPOSICAO",#REF!="INSUMO",#REF!&lt;&gt;""),#REF!&lt;&gt;"")</formula>
    </cfRule>
  </conditionalFormatting>
  <conditionalFormatting sqref="B548">
    <cfRule type="expression" dxfId="6485" priority="2651" stopIfTrue="1">
      <formula>AND(#REF!&lt;&gt;"COMPOSICAO",#REF!&lt;&gt;"INSUMO",#REF!&lt;&gt;"")</formula>
    </cfRule>
    <cfRule type="expression" dxfId="6484" priority="2652" stopIfTrue="1">
      <formula>AND(OR(#REF!="COMPOSICAO",#REF!="INSUMO",#REF!&lt;&gt;""),#REF!&lt;&gt;"")</formula>
    </cfRule>
  </conditionalFormatting>
  <conditionalFormatting sqref="C548">
    <cfRule type="expression" dxfId="6483" priority="2649" stopIfTrue="1">
      <formula>AND(#REF!&lt;&gt;"COMPOSICAO",#REF!&lt;&gt;"INSUMO",#REF!&lt;&gt;"")</formula>
    </cfRule>
  </conditionalFormatting>
  <conditionalFormatting sqref="C548">
    <cfRule type="expression" dxfId="6482" priority="2650" stopIfTrue="1">
      <formula>AND(OR(#REF!="COMPOSICAO",#REF!="INSUMO",#REF!&lt;&gt;""),#REF!&lt;&gt;"")</formula>
    </cfRule>
  </conditionalFormatting>
  <conditionalFormatting sqref="A551:B551">
    <cfRule type="expression" dxfId="6481" priority="2647" stopIfTrue="1">
      <formula>AND(#REF!&lt;&gt;"COMPOSICAO",#REF!&lt;&gt;"INSUMO",#REF!&lt;&gt;"")</formula>
    </cfRule>
    <cfRule type="expression" dxfId="6480" priority="2648" stopIfTrue="1">
      <formula>AND(OR(#REF!="COMPOSICAO",#REF!="INSUMO",#REF!&lt;&gt;""),#REF!&lt;&gt;"")</formula>
    </cfRule>
  </conditionalFormatting>
  <conditionalFormatting sqref="C551">
    <cfRule type="expression" dxfId="6479" priority="2645" stopIfTrue="1">
      <formula>AND(#REF!&lt;&gt;"COMPOSICAO",#REF!&lt;&gt;"INSUMO",#REF!&lt;&gt;"")</formula>
    </cfRule>
  </conditionalFormatting>
  <conditionalFormatting sqref="C551">
    <cfRule type="expression" dxfId="6478" priority="2646" stopIfTrue="1">
      <formula>AND(OR(#REF!="COMPOSICAO",#REF!="INSUMO",#REF!&lt;&gt;""),#REF!&lt;&gt;"")</formula>
    </cfRule>
  </conditionalFormatting>
  <conditionalFormatting sqref="D546:D547">
    <cfRule type="expression" dxfId="6477" priority="2643" stopIfTrue="1">
      <formula>AND(#REF!&lt;&gt;"COMPOSICAO",#REF!&lt;&gt;"INSUMO",#REF!&lt;&gt;"")</formula>
    </cfRule>
    <cfRule type="expression" dxfId="6476" priority="2644" stopIfTrue="1">
      <formula>AND(OR(#REF!="COMPOSICAO",#REF!="INSUMO",#REF!&lt;&gt;""),#REF!&lt;&gt;"")</formula>
    </cfRule>
  </conditionalFormatting>
  <conditionalFormatting sqref="E545:F545">
    <cfRule type="expression" dxfId="6475" priority="2637" stopIfTrue="1">
      <formula>AND(#REF!&lt;&gt;"COMPOSICAO",#REF!&lt;&gt;"INSUMO",#REF!&lt;&gt;"")</formula>
    </cfRule>
    <cfRule type="expression" dxfId="6474" priority="2638" stopIfTrue="1">
      <formula>AND(OR(#REF!="COMPOSICAO",#REF!="INSUMO",#REF!&lt;&gt;""),#REF!&lt;&gt;"")</formula>
    </cfRule>
  </conditionalFormatting>
  <conditionalFormatting sqref="B545:D545">
    <cfRule type="expression" dxfId="6473" priority="2635" stopIfTrue="1">
      <formula>AND(#REF!&lt;&gt;"COMPOSICAO",#REF!&lt;&gt;"INSUMO",#REF!&lt;&gt;"")</formula>
    </cfRule>
    <cfRule type="expression" dxfId="6472" priority="2636" stopIfTrue="1">
      <formula>AND(OR(#REF!="COMPOSICAO",#REF!="INSUMO",#REF!&lt;&gt;""),#REF!&lt;&gt;"")</formula>
    </cfRule>
  </conditionalFormatting>
  <conditionalFormatting sqref="C546:C547">
    <cfRule type="expression" dxfId="6471" priority="2633" stopIfTrue="1">
      <formula>AND(#REF!&lt;&gt;"COMPOSICAO",#REF!&lt;&gt;"INSUMO",#REF!&lt;&gt;"")</formula>
    </cfRule>
  </conditionalFormatting>
  <conditionalFormatting sqref="C546:C547">
    <cfRule type="expression" dxfId="6470" priority="2634" stopIfTrue="1">
      <formula>AND(OR(#REF!="COMPOSICAO",#REF!="INSUMO",#REF!&lt;&gt;""),#REF!&lt;&gt;"")</formula>
    </cfRule>
  </conditionalFormatting>
  <conditionalFormatting sqref="A546:B547">
    <cfRule type="expression" dxfId="6469" priority="2631" stopIfTrue="1">
      <formula>AND(#REF!&lt;&gt;"COMPOSICAO",#REF!&lt;&gt;"INSUMO",#REF!&lt;&gt;"")</formula>
    </cfRule>
    <cfRule type="expression" dxfId="6468" priority="2632" stopIfTrue="1">
      <formula>AND(OR(#REF!="COMPOSICAO",#REF!="INSUMO",#REF!&lt;&gt;""),#REF!&lt;&gt;"")</formula>
    </cfRule>
  </conditionalFormatting>
  <conditionalFormatting sqref="A561:B562 D560:D561 E558:F563 D563">
    <cfRule type="expression" dxfId="6467" priority="2629" stopIfTrue="1">
      <formula>AND(#REF!&lt;&gt;"COMPOSICAO",#REF!&lt;&gt;"INSUMO",#REF!&lt;&gt;"")</formula>
    </cfRule>
    <cfRule type="expression" dxfId="6466" priority="2630" stopIfTrue="1">
      <formula>AND(OR(#REF!="COMPOSICAO",#REF!="INSUMO",#REF!&lt;&gt;""),#REF!&lt;&gt;"")</formula>
    </cfRule>
  </conditionalFormatting>
  <conditionalFormatting sqref="C561:C562">
    <cfRule type="expression" dxfId="6465" priority="2627" stopIfTrue="1">
      <formula>AND(#REF!&lt;&gt;"COMPOSICAO",#REF!&lt;&gt;"INSUMO",#REF!&lt;&gt;"")</formula>
    </cfRule>
  </conditionalFormatting>
  <conditionalFormatting sqref="C561:C562">
    <cfRule type="expression" dxfId="6464" priority="2628" stopIfTrue="1">
      <formula>AND(OR(#REF!="COMPOSICAO",#REF!="INSUMO",#REF!&lt;&gt;""),#REF!&lt;&gt;"")</formula>
    </cfRule>
  </conditionalFormatting>
  <conditionalFormatting sqref="A557">
    <cfRule type="expression" dxfId="6463" priority="2625" stopIfTrue="1">
      <formula>AND(#REF!&lt;&gt;"COMPOSICAO",#REF!&lt;&gt;"INSUMO",#REF!&lt;&gt;"")</formula>
    </cfRule>
    <cfRule type="expression" dxfId="6462" priority="2626" stopIfTrue="1">
      <formula>AND(OR(#REF!="COMPOSICAO",#REF!="INSUMO",#REF!&lt;&gt;""),#REF!&lt;&gt;"")</formula>
    </cfRule>
  </conditionalFormatting>
  <conditionalFormatting sqref="A556:C556">
    <cfRule type="expression" dxfId="6461" priority="2623" stopIfTrue="1">
      <formula>AND(#REF!&lt;&gt;"COMPOSICAO",#REF!&lt;&gt;"INSUMO",#REF!&lt;&gt;"")</formula>
    </cfRule>
    <cfRule type="expression" dxfId="6460" priority="2624" stopIfTrue="1">
      <formula>AND(OR(#REF!="COMPOSICAO",#REF!="INSUMO",#REF!&lt;&gt;""),#REF!&lt;&gt;"")</formula>
    </cfRule>
  </conditionalFormatting>
  <conditionalFormatting sqref="A560">
    <cfRule type="expression" dxfId="6459" priority="2621" stopIfTrue="1">
      <formula>AND(#REF!&lt;&gt;"COMPOSICAO",#REF!&lt;&gt;"INSUMO",#REF!&lt;&gt;"")</formula>
    </cfRule>
    <cfRule type="expression" dxfId="6458" priority="2622" stopIfTrue="1">
      <formula>AND(OR(#REF!="COMPOSICAO",#REF!="INSUMO",#REF!&lt;&gt;""),#REF!&lt;&gt;"")</formula>
    </cfRule>
  </conditionalFormatting>
  <conditionalFormatting sqref="B560">
    <cfRule type="expression" dxfId="6457" priority="2619" stopIfTrue="1">
      <formula>AND(#REF!&lt;&gt;"COMPOSICAO",#REF!&lt;&gt;"INSUMO",#REF!&lt;&gt;"")</formula>
    </cfRule>
    <cfRule type="expression" dxfId="6456" priority="2620" stopIfTrue="1">
      <formula>AND(OR(#REF!="COMPOSICAO",#REF!="INSUMO",#REF!&lt;&gt;""),#REF!&lt;&gt;"")</formula>
    </cfRule>
  </conditionalFormatting>
  <conditionalFormatting sqref="C560">
    <cfRule type="expression" dxfId="6455" priority="2617" stopIfTrue="1">
      <formula>AND(#REF!&lt;&gt;"COMPOSICAO",#REF!&lt;&gt;"INSUMO",#REF!&lt;&gt;"")</formula>
    </cfRule>
  </conditionalFormatting>
  <conditionalFormatting sqref="C560">
    <cfRule type="expression" dxfId="6454" priority="2618" stopIfTrue="1">
      <formula>AND(OR(#REF!="COMPOSICAO",#REF!="INSUMO",#REF!&lt;&gt;""),#REF!&lt;&gt;"")</formula>
    </cfRule>
  </conditionalFormatting>
  <conditionalFormatting sqref="A563:B563">
    <cfRule type="expression" dxfId="6453" priority="2615" stopIfTrue="1">
      <formula>AND(#REF!&lt;&gt;"COMPOSICAO",#REF!&lt;&gt;"INSUMO",#REF!&lt;&gt;"")</formula>
    </cfRule>
    <cfRule type="expression" dxfId="6452" priority="2616" stopIfTrue="1">
      <formula>AND(OR(#REF!="COMPOSICAO",#REF!="INSUMO",#REF!&lt;&gt;""),#REF!&lt;&gt;"")</formula>
    </cfRule>
  </conditionalFormatting>
  <conditionalFormatting sqref="C563">
    <cfRule type="expression" dxfId="6451" priority="2613" stopIfTrue="1">
      <formula>AND(#REF!&lt;&gt;"COMPOSICAO",#REF!&lt;&gt;"INSUMO",#REF!&lt;&gt;"")</formula>
    </cfRule>
  </conditionalFormatting>
  <conditionalFormatting sqref="C563">
    <cfRule type="expression" dxfId="6450" priority="2614" stopIfTrue="1">
      <formula>AND(OR(#REF!="COMPOSICAO",#REF!="INSUMO",#REF!&lt;&gt;""),#REF!&lt;&gt;"")</formula>
    </cfRule>
  </conditionalFormatting>
  <conditionalFormatting sqref="D558:D559">
    <cfRule type="expression" dxfId="6449" priority="2611" stopIfTrue="1">
      <formula>AND(#REF!&lt;&gt;"COMPOSICAO",#REF!&lt;&gt;"INSUMO",#REF!&lt;&gt;"")</formula>
    </cfRule>
    <cfRule type="expression" dxfId="6448" priority="2612" stopIfTrue="1">
      <formula>AND(OR(#REF!="COMPOSICAO",#REF!="INSUMO",#REF!&lt;&gt;""),#REF!&lt;&gt;"")</formula>
    </cfRule>
  </conditionalFormatting>
  <conditionalFormatting sqref="E557:F557">
    <cfRule type="expression" dxfId="6447" priority="2609" stopIfTrue="1">
      <formula>AND(#REF!&lt;&gt;"COMPOSICAO",#REF!&lt;&gt;"INSUMO",#REF!&lt;&gt;"")</formula>
    </cfRule>
    <cfRule type="expression" dxfId="6446" priority="2610" stopIfTrue="1">
      <formula>AND(OR(#REF!="COMPOSICAO",#REF!="INSUMO",#REF!&lt;&gt;""),#REF!&lt;&gt;"")</formula>
    </cfRule>
  </conditionalFormatting>
  <conditionalFormatting sqref="B557:D557">
    <cfRule type="expression" dxfId="6445" priority="2607" stopIfTrue="1">
      <formula>AND(#REF!&lt;&gt;"COMPOSICAO",#REF!&lt;&gt;"INSUMO",#REF!&lt;&gt;"")</formula>
    </cfRule>
    <cfRule type="expression" dxfId="6444" priority="2608" stopIfTrue="1">
      <formula>AND(OR(#REF!="COMPOSICAO",#REF!="INSUMO",#REF!&lt;&gt;""),#REF!&lt;&gt;"")</formula>
    </cfRule>
  </conditionalFormatting>
  <conditionalFormatting sqref="C558:C559">
    <cfRule type="expression" dxfId="6443" priority="2605" stopIfTrue="1">
      <formula>AND(#REF!&lt;&gt;"COMPOSICAO",#REF!&lt;&gt;"INSUMO",#REF!&lt;&gt;"")</formula>
    </cfRule>
  </conditionalFormatting>
  <conditionalFormatting sqref="C558:C559">
    <cfRule type="expression" dxfId="6442" priority="2606" stopIfTrue="1">
      <formula>AND(OR(#REF!="COMPOSICAO",#REF!="INSUMO",#REF!&lt;&gt;""),#REF!&lt;&gt;"")</formula>
    </cfRule>
  </conditionalFormatting>
  <conditionalFormatting sqref="A558:B559">
    <cfRule type="expression" dxfId="6441" priority="2603" stopIfTrue="1">
      <formula>AND(#REF!&lt;&gt;"COMPOSICAO",#REF!&lt;&gt;"INSUMO",#REF!&lt;&gt;"")</formula>
    </cfRule>
    <cfRule type="expression" dxfId="6440" priority="2604" stopIfTrue="1">
      <formula>AND(OR(#REF!="COMPOSICAO",#REF!="INSUMO",#REF!&lt;&gt;""),#REF!&lt;&gt;"")</formula>
    </cfRule>
  </conditionalFormatting>
  <conditionalFormatting sqref="A573:B573 D572:D573 E570:F575 A574 D575">
    <cfRule type="expression" dxfId="6439" priority="2601" stopIfTrue="1">
      <formula>AND(#REF!&lt;&gt;"COMPOSICAO",#REF!&lt;&gt;"INSUMO",#REF!&lt;&gt;"")</formula>
    </cfRule>
    <cfRule type="expression" dxfId="6438" priority="2602" stopIfTrue="1">
      <formula>AND(OR(#REF!="COMPOSICAO",#REF!="INSUMO",#REF!&lt;&gt;""),#REF!&lt;&gt;"")</formula>
    </cfRule>
  </conditionalFormatting>
  <conditionalFormatting sqref="C573:C574">
    <cfRule type="expression" dxfId="6437" priority="2599" stopIfTrue="1">
      <formula>AND(#REF!&lt;&gt;"COMPOSICAO",#REF!&lt;&gt;"INSUMO",#REF!&lt;&gt;"")</formula>
    </cfRule>
  </conditionalFormatting>
  <conditionalFormatting sqref="C573:C574">
    <cfRule type="expression" dxfId="6436" priority="2600" stopIfTrue="1">
      <formula>AND(OR(#REF!="COMPOSICAO",#REF!="INSUMO",#REF!&lt;&gt;""),#REF!&lt;&gt;"")</formula>
    </cfRule>
  </conditionalFormatting>
  <conditionalFormatting sqref="A569">
    <cfRule type="expression" dxfId="6435" priority="2597" stopIfTrue="1">
      <formula>AND(#REF!&lt;&gt;"COMPOSICAO",#REF!&lt;&gt;"INSUMO",#REF!&lt;&gt;"")</formula>
    </cfRule>
    <cfRule type="expression" dxfId="6434" priority="2598" stopIfTrue="1">
      <formula>AND(OR(#REF!="COMPOSICAO",#REF!="INSUMO",#REF!&lt;&gt;""),#REF!&lt;&gt;"")</formula>
    </cfRule>
  </conditionalFormatting>
  <conditionalFormatting sqref="A568:C568">
    <cfRule type="expression" dxfId="6433" priority="2595" stopIfTrue="1">
      <formula>AND(#REF!&lt;&gt;"COMPOSICAO",#REF!&lt;&gt;"INSUMO",#REF!&lt;&gt;"")</formula>
    </cfRule>
    <cfRule type="expression" dxfId="6432" priority="2596" stopIfTrue="1">
      <formula>AND(OR(#REF!="COMPOSICAO",#REF!="INSUMO",#REF!&lt;&gt;""),#REF!&lt;&gt;"")</formula>
    </cfRule>
  </conditionalFormatting>
  <conditionalFormatting sqref="A572">
    <cfRule type="expression" dxfId="6431" priority="2593" stopIfTrue="1">
      <formula>AND(#REF!&lt;&gt;"COMPOSICAO",#REF!&lt;&gt;"INSUMO",#REF!&lt;&gt;"")</formula>
    </cfRule>
    <cfRule type="expression" dxfId="6430" priority="2594" stopIfTrue="1">
      <formula>AND(OR(#REF!="COMPOSICAO",#REF!="INSUMO",#REF!&lt;&gt;""),#REF!&lt;&gt;"")</formula>
    </cfRule>
  </conditionalFormatting>
  <conditionalFormatting sqref="B572">
    <cfRule type="expression" dxfId="6429" priority="2591" stopIfTrue="1">
      <formula>AND(#REF!&lt;&gt;"COMPOSICAO",#REF!&lt;&gt;"INSUMO",#REF!&lt;&gt;"")</formula>
    </cfRule>
    <cfRule type="expression" dxfId="6428" priority="2592" stopIfTrue="1">
      <formula>AND(OR(#REF!="COMPOSICAO",#REF!="INSUMO",#REF!&lt;&gt;""),#REF!&lt;&gt;"")</formula>
    </cfRule>
  </conditionalFormatting>
  <conditionalFormatting sqref="C572">
    <cfRule type="expression" dxfId="6427" priority="2589" stopIfTrue="1">
      <formula>AND(#REF!&lt;&gt;"COMPOSICAO",#REF!&lt;&gt;"INSUMO",#REF!&lt;&gt;"")</formula>
    </cfRule>
  </conditionalFormatting>
  <conditionalFormatting sqref="C572">
    <cfRule type="expression" dxfId="6426" priority="2590" stopIfTrue="1">
      <formula>AND(OR(#REF!="COMPOSICAO",#REF!="INSUMO",#REF!&lt;&gt;""),#REF!&lt;&gt;"")</formula>
    </cfRule>
  </conditionalFormatting>
  <conditionalFormatting sqref="A575:B575">
    <cfRule type="expression" dxfId="6425" priority="2587" stopIfTrue="1">
      <formula>AND(#REF!&lt;&gt;"COMPOSICAO",#REF!&lt;&gt;"INSUMO",#REF!&lt;&gt;"")</formula>
    </cfRule>
    <cfRule type="expression" dxfId="6424" priority="2588" stopIfTrue="1">
      <formula>AND(OR(#REF!="COMPOSICAO",#REF!="INSUMO",#REF!&lt;&gt;""),#REF!&lt;&gt;"")</formula>
    </cfRule>
  </conditionalFormatting>
  <conditionalFormatting sqref="C575">
    <cfRule type="expression" dxfId="6423" priority="2585" stopIfTrue="1">
      <formula>AND(#REF!&lt;&gt;"COMPOSICAO",#REF!&lt;&gt;"INSUMO",#REF!&lt;&gt;"")</formula>
    </cfRule>
  </conditionalFormatting>
  <conditionalFormatting sqref="C575">
    <cfRule type="expression" dxfId="6422" priority="2586" stopIfTrue="1">
      <formula>AND(OR(#REF!="COMPOSICAO",#REF!="INSUMO",#REF!&lt;&gt;""),#REF!&lt;&gt;"")</formula>
    </cfRule>
  </conditionalFormatting>
  <conditionalFormatting sqref="D570:D571">
    <cfRule type="expression" dxfId="6421" priority="2583" stopIfTrue="1">
      <formula>AND(#REF!&lt;&gt;"COMPOSICAO",#REF!&lt;&gt;"INSUMO",#REF!&lt;&gt;"")</formula>
    </cfRule>
    <cfRule type="expression" dxfId="6420" priority="2584" stopIfTrue="1">
      <formula>AND(OR(#REF!="COMPOSICAO",#REF!="INSUMO",#REF!&lt;&gt;""),#REF!&lt;&gt;"")</formula>
    </cfRule>
  </conditionalFormatting>
  <conditionalFormatting sqref="E569:F569">
    <cfRule type="expression" dxfId="6419" priority="2581" stopIfTrue="1">
      <formula>AND(#REF!&lt;&gt;"COMPOSICAO",#REF!&lt;&gt;"INSUMO",#REF!&lt;&gt;"")</formula>
    </cfRule>
    <cfRule type="expression" dxfId="6418" priority="2582" stopIfTrue="1">
      <formula>AND(OR(#REF!="COMPOSICAO",#REF!="INSUMO",#REF!&lt;&gt;""),#REF!&lt;&gt;"")</formula>
    </cfRule>
  </conditionalFormatting>
  <conditionalFormatting sqref="B569:D569">
    <cfRule type="expression" dxfId="6417" priority="2579" stopIfTrue="1">
      <formula>AND(#REF!&lt;&gt;"COMPOSICAO",#REF!&lt;&gt;"INSUMO",#REF!&lt;&gt;"")</formula>
    </cfRule>
    <cfRule type="expression" dxfId="6416" priority="2580" stopIfTrue="1">
      <formula>AND(OR(#REF!="COMPOSICAO",#REF!="INSUMO",#REF!&lt;&gt;""),#REF!&lt;&gt;"")</formula>
    </cfRule>
  </conditionalFormatting>
  <conditionalFormatting sqref="C570:C571">
    <cfRule type="expression" dxfId="6415" priority="2577" stopIfTrue="1">
      <formula>AND(#REF!&lt;&gt;"COMPOSICAO",#REF!&lt;&gt;"INSUMO",#REF!&lt;&gt;"")</formula>
    </cfRule>
  </conditionalFormatting>
  <conditionalFormatting sqref="C570:C571">
    <cfRule type="expression" dxfId="6414" priority="2578" stopIfTrue="1">
      <formula>AND(OR(#REF!="COMPOSICAO",#REF!="INSUMO",#REF!&lt;&gt;""),#REF!&lt;&gt;"")</formula>
    </cfRule>
  </conditionalFormatting>
  <conditionalFormatting sqref="A570:B571">
    <cfRule type="expression" dxfId="6413" priority="2575" stopIfTrue="1">
      <formula>AND(#REF!&lt;&gt;"COMPOSICAO",#REF!&lt;&gt;"INSUMO",#REF!&lt;&gt;"")</formula>
    </cfRule>
    <cfRule type="expression" dxfId="6412" priority="2576" stopIfTrue="1">
      <formula>AND(OR(#REF!="COMPOSICAO",#REF!="INSUMO",#REF!&lt;&gt;""),#REF!&lt;&gt;"")</formula>
    </cfRule>
  </conditionalFormatting>
  <conditionalFormatting sqref="A369:B370 D368:D371 E366:F371">
    <cfRule type="expression" dxfId="6411" priority="2573" stopIfTrue="1">
      <formula>AND(#REF!&lt;&gt;"COMPOSICAO",#REF!&lt;&gt;"INSUMO",#REF!&lt;&gt;"")</formula>
    </cfRule>
    <cfRule type="expression" dxfId="6410" priority="2574" stopIfTrue="1">
      <formula>AND(OR(#REF!="COMPOSICAO",#REF!="INSUMO",#REF!&lt;&gt;""),#REF!&lt;&gt;"")</formula>
    </cfRule>
  </conditionalFormatting>
  <conditionalFormatting sqref="C369:C370">
    <cfRule type="expression" dxfId="6409" priority="2571" stopIfTrue="1">
      <formula>AND(#REF!&lt;&gt;"COMPOSICAO",#REF!&lt;&gt;"INSUMO",#REF!&lt;&gt;"")</formula>
    </cfRule>
  </conditionalFormatting>
  <conditionalFormatting sqref="C369:C370">
    <cfRule type="expression" dxfId="6408" priority="2572" stopIfTrue="1">
      <formula>AND(OR(#REF!="COMPOSICAO",#REF!="INSUMO",#REF!&lt;&gt;""),#REF!&lt;&gt;"")</formula>
    </cfRule>
  </conditionalFormatting>
  <conditionalFormatting sqref="A365">
    <cfRule type="expression" dxfId="6407" priority="2569" stopIfTrue="1">
      <formula>AND(#REF!&lt;&gt;"COMPOSICAO",#REF!&lt;&gt;"INSUMO",#REF!&lt;&gt;"")</formula>
    </cfRule>
    <cfRule type="expression" dxfId="6406" priority="2570" stopIfTrue="1">
      <formula>AND(OR(#REF!="COMPOSICAO",#REF!="INSUMO",#REF!&lt;&gt;""),#REF!&lt;&gt;"")</formula>
    </cfRule>
  </conditionalFormatting>
  <conditionalFormatting sqref="A364:C364">
    <cfRule type="expression" dxfId="6405" priority="2567" stopIfTrue="1">
      <formula>AND(#REF!&lt;&gt;"COMPOSICAO",#REF!&lt;&gt;"INSUMO",#REF!&lt;&gt;"")</formula>
    </cfRule>
    <cfRule type="expression" dxfId="6404" priority="2568" stopIfTrue="1">
      <formula>AND(OR(#REF!="COMPOSICAO",#REF!="INSUMO",#REF!&lt;&gt;""),#REF!&lt;&gt;"")</formula>
    </cfRule>
  </conditionalFormatting>
  <conditionalFormatting sqref="A368">
    <cfRule type="expression" dxfId="6403" priority="2565" stopIfTrue="1">
      <formula>AND(#REF!&lt;&gt;"COMPOSICAO",#REF!&lt;&gt;"INSUMO",#REF!&lt;&gt;"")</formula>
    </cfRule>
    <cfRule type="expression" dxfId="6402" priority="2566" stopIfTrue="1">
      <formula>AND(OR(#REF!="COMPOSICAO",#REF!="INSUMO",#REF!&lt;&gt;""),#REF!&lt;&gt;"")</formula>
    </cfRule>
  </conditionalFormatting>
  <conditionalFormatting sqref="B368">
    <cfRule type="expression" dxfId="6401" priority="2563" stopIfTrue="1">
      <formula>AND(#REF!&lt;&gt;"COMPOSICAO",#REF!&lt;&gt;"INSUMO",#REF!&lt;&gt;"")</formula>
    </cfRule>
    <cfRule type="expression" dxfId="6400" priority="2564" stopIfTrue="1">
      <formula>AND(OR(#REF!="COMPOSICAO",#REF!="INSUMO",#REF!&lt;&gt;""),#REF!&lt;&gt;"")</formula>
    </cfRule>
  </conditionalFormatting>
  <conditionalFormatting sqref="C368">
    <cfRule type="expression" dxfId="6399" priority="2561" stopIfTrue="1">
      <formula>AND(#REF!&lt;&gt;"COMPOSICAO",#REF!&lt;&gt;"INSUMO",#REF!&lt;&gt;"")</formula>
    </cfRule>
  </conditionalFormatting>
  <conditionalFormatting sqref="C368">
    <cfRule type="expression" dxfId="6398" priority="2562" stopIfTrue="1">
      <formula>AND(OR(#REF!="COMPOSICAO",#REF!="INSUMO",#REF!&lt;&gt;""),#REF!&lt;&gt;"")</formula>
    </cfRule>
  </conditionalFormatting>
  <conditionalFormatting sqref="A371:B371">
    <cfRule type="expression" dxfId="6397" priority="2559" stopIfTrue="1">
      <formula>AND(#REF!&lt;&gt;"COMPOSICAO",#REF!&lt;&gt;"INSUMO",#REF!&lt;&gt;"")</formula>
    </cfRule>
    <cfRule type="expression" dxfId="6396" priority="2560" stopIfTrue="1">
      <formula>AND(OR(#REF!="COMPOSICAO",#REF!="INSUMO",#REF!&lt;&gt;""),#REF!&lt;&gt;"")</formula>
    </cfRule>
  </conditionalFormatting>
  <conditionalFormatting sqref="C371">
    <cfRule type="expression" dxfId="6395" priority="2557" stopIfTrue="1">
      <formula>AND(#REF!&lt;&gt;"COMPOSICAO",#REF!&lt;&gt;"INSUMO",#REF!&lt;&gt;"")</formula>
    </cfRule>
  </conditionalFormatting>
  <conditionalFormatting sqref="C371">
    <cfRule type="expression" dxfId="6394" priority="2558" stopIfTrue="1">
      <formula>AND(OR(#REF!="COMPOSICAO",#REF!="INSUMO",#REF!&lt;&gt;""),#REF!&lt;&gt;"")</formula>
    </cfRule>
  </conditionalFormatting>
  <conditionalFormatting sqref="D366:D367">
    <cfRule type="expression" dxfId="6393" priority="2555" stopIfTrue="1">
      <formula>AND(#REF!&lt;&gt;"COMPOSICAO",#REF!&lt;&gt;"INSUMO",#REF!&lt;&gt;"")</formula>
    </cfRule>
    <cfRule type="expression" dxfId="6392" priority="2556" stopIfTrue="1">
      <formula>AND(OR(#REF!="COMPOSICAO",#REF!="INSUMO",#REF!&lt;&gt;""),#REF!&lt;&gt;"")</formula>
    </cfRule>
  </conditionalFormatting>
  <conditionalFormatting sqref="C366:C367">
    <cfRule type="expression" dxfId="6391" priority="2553" stopIfTrue="1">
      <formula>AND(#REF!&lt;&gt;"COMPOSICAO",#REF!&lt;&gt;"INSUMO",#REF!&lt;&gt;"")</formula>
    </cfRule>
  </conditionalFormatting>
  <conditionalFormatting sqref="C366:C367">
    <cfRule type="expression" dxfId="6390" priority="2554" stopIfTrue="1">
      <formula>AND(OR(#REF!="COMPOSICAO",#REF!="INSUMO",#REF!&lt;&gt;""),#REF!&lt;&gt;"")</formula>
    </cfRule>
  </conditionalFormatting>
  <conditionalFormatting sqref="A366:B367">
    <cfRule type="expression" dxfId="6389" priority="2551" stopIfTrue="1">
      <formula>AND(#REF!&lt;&gt;"COMPOSICAO",#REF!&lt;&gt;"INSUMO",#REF!&lt;&gt;"")</formula>
    </cfRule>
    <cfRule type="expression" dxfId="6388" priority="2552" stopIfTrue="1">
      <formula>AND(OR(#REF!="COMPOSICAO",#REF!="INSUMO",#REF!&lt;&gt;""),#REF!&lt;&gt;"")</formula>
    </cfRule>
  </conditionalFormatting>
  <conditionalFormatting sqref="E365:F365">
    <cfRule type="expression" dxfId="6387" priority="2549" stopIfTrue="1">
      <formula>AND(#REF!&lt;&gt;"COMPOSICAO",#REF!&lt;&gt;"INSUMO",#REF!&lt;&gt;"")</formula>
    </cfRule>
    <cfRule type="expression" dxfId="6386" priority="2550" stopIfTrue="1">
      <formula>AND(OR(#REF!="COMPOSICAO",#REF!="INSUMO",#REF!&lt;&gt;""),#REF!&lt;&gt;"")</formula>
    </cfRule>
  </conditionalFormatting>
  <conditionalFormatting sqref="B365:D365">
    <cfRule type="expression" dxfId="6385" priority="2547" stopIfTrue="1">
      <formula>AND(#REF!&lt;&gt;"COMPOSICAO",#REF!&lt;&gt;"INSUMO",#REF!&lt;&gt;"")</formula>
    </cfRule>
    <cfRule type="expression" dxfId="6384" priority="2548" stopIfTrue="1">
      <formula>AND(OR(#REF!="COMPOSICAO",#REF!="INSUMO",#REF!&lt;&gt;""),#REF!&lt;&gt;"")</formula>
    </cfRule>
  </conditionalFormatting>
  <conditionalFormatting sqref="D358">
    <cfRule type="expression" dxfId="6383" priority="2545" stopIfTrue="1">
      <formula>AND(#REF!&lt;&gt;"COMPOSICAO",#REF!&lt;&gt;"INSUMO",#REF!&lt;&gt;"")</formula>
    </cfRule>
    <cfRule type="expression" dxfId="6382" priority="2546" stopIfTrue="1">
      <formula>AND(OR(#REF!="COMPOSICAO",#REF!="INSUMO",#REF!&lt;&gt;""),#REF!&lt;&gt;"")</formula>
    </cfRule>
  </conditionalFormatting>
  <conditionalFormatting sqref="D334">
    <cfRule type="expression" dxfId="6381" priority="2543" stopIfTrue="1">
      <formula>AND(#REF!&lt;&gt;"COMPOSICAO",#REF!&lt;&gt;"INSUMO",#REF!&lt;&gt;"")</formula>
    </cfRule>
    <cfRule type="expression" dxfId="6380" priority="2544" stopIfTrue="1">
      <formula>AND(OR(#REF!="COMPOSICAO",#REF!="INSUMO",#REF!&lt;&gt;""),#REF!&lt;&gt;"")</formula>
    </cfRule>
  </conditionalFormatting>
  <conditionalFormatting sqref="A381:B382 D380:D383 E378:F383">
    <cfRule type="expression" dxfId="6379" priority="2541" stopIfTrue="1">
      <formula>AND(#REF!&lt;&gt;"COMPOSICAO",#REF!&lt;&gt;"INSUMO",#REF!&lt;&gt;"")</formula>
    </cfRule>
    <cfRule type="expression" dxfId="6378" priority="2542" stopIfTrue="1">
      <formula>AND(OR(#REF!="COMPOSICAO",#REF!="INSUMO",#REF!&lt;&gt;""),#REF!&lt;&gt;"")</formula>
    </cfRule>
  </conditionalFormatting>
  <conditionalFormatting sqref="C381:C382">
    <cfRule type="expression" dxfId="6377" priority="2539" stopIfTrue="1">
      <formula>AND(#REF!&lt;&gt;"COMPOSICAO",#REF!&lt;&gt;"INSUMO",#REF!&lt;&gt;"")</formula>
    </cfRule>
  </conditionalFormatting>
  <conditionalFormatting sqref="C381:C382">
    <cfRule type="expression" dxfId="6376" priority="2540" stopIfTrue="1">
      <formula>AND(OR(#REF!="COMPOSICAO",#REF!="INSUMO",#REF!&lt;&gt;""),#REF!&lt;&gt;"")</formula>
    </cfRule>
  </conditionalFormatting>
  <conditionalFormatting sqref="A377">
    <cfRule type="expression" dxfId="6375" priority="2537" stopIfTrue="1">
      <formula>AND(#REF!&lt;&gt;"COMPOSICAO",#REF!&lt;&gt;"INSUMO",#REF!&lt;&gt;"")</formula>
    </cfRule>
    <cfRule type="expression" dxfId="6374" priority="2538" stopIfTrue="1">
      <formula>AND(OR(#REF!="COMPOSICAO",#REF!="INSUMO",#REF!&lt;&gt;""),#REF!&lt;&gt;"")</formula>
    </cfRule>
  </conditionalFormatting>
  <conditionalFormatting sqref="A376:C376">
    <cfRule type="expression" dxfId="6373" priority="2535" stopIfTrue="1">
      <formula>AND(#REF!&lt;&gt;"COMPOSICAO",#REF!&lt;&gt;"INSUMO",#REF!&lt;&gt;"")</formula>
    </cfRule>
    <cfRule type="expression" dxfId="6372" priority="2536" stopIfTrue="1">
      <formula>AND(OR(#REF!="COMPOSICAO",#REF!="INSUMO",#REF!&lt;&gt;""),#REF!&lt;&gt;"")</formula>
    </cfRule>
  </conditionalFormatting>
  <conditionalFormatting sqref="A380">
    <cfRule type="expression" dxfId="6371" priority="2533" stopIfTrue="1">
      <formula>AND(#REF!&lt;&gt;"COMPOSICAO",#REF!&lt;&gt;"INSUMO",#REF!&lt;&gt;"")</formula>
    </cfRule>
    <cfRule type="expression" dxfId="6370" priority="2534" stopIfTrue="1">
      <formula>AND(OR(#REF!="COMPOSICAO",#REF!="INSUMO",#REF!&lt;&gt;""),#REF!&lt;&gt;"")</formula>
    </cfRule>
  </conditionalFormatting>
  <conditionalFormatting sqref="B380">
    <cfRule type="expression" dxfId="6369" priority="2531" stopIfTrue="1">
      <formula>AND(#REF!&lt;&gt;"COMPOSICAO",#REF!&lt;&gt;"INSUMO",#REF!&lt;&gt;"")</formula>
    </cfRule>
    <cfRule type="expression" dxfId="6368" priority="2532" stopIfTrue="1">
      <formula>AND(OR(#REF!="COMPOSICAO",#REF!="INSUMO",#REF!&lt;&gt;""),#REF!&lt;&gt;"")</formula>
    </cfRule>
  </conditionalFormatting>
  <conditionalFormatting sqref="C380">
    <cfRule type="expression" dxfId="6367" priority="2529" stopIfTrue="1">
      <formula>AND(#REF!&lt;&gt;"COMPOSICAO",#REF!&lt;&gt;"INSUMO",#REF!&lt;&gt;"")</formula>
    </cfRule>
  </conditionalFormatting>
  <conditionalFormatting sqref="C380">
    <cfRule type="expression" dxfId="6366" priority="2530" stopIfTrue="1">
      <formula>AND(OR(#REF!="COMPOSICAO",#REF!="INSUMO",#REF!&lt;&gt;""),#REF!&lt;&gt;"")</formula>
    </cfRule>
  </conditionalFormatting>
  <conditionalFormatting sqref="A383:B383">
    <cfRule type="expression" dxfId="6365" priority="2527" stopIfTrue="1">
      <formula>AND(#REF!&lt;&gt;"COMPOSICAO",#REF!&lt;&gt;"INSUMO",#REF!&lt;&gt;"")</formula>
    </cfRule>
    <cfRule type="expression" dxfId="6364" priority="2528" stopIfTrue="1">
      <formula>AND(OR(#REF!="COMPOSICAO",#REF!="INSUMO",#REF!&lt;&gt;""),#REF!&lt;&gt;"")</formula>
    </cfRule>
  </conditionalFormatting>
  <conditionalFormatting sqref="C383">
    <cfRule type="expression" dxfId="6363" priority="2525" stopIfTrue="1">
      <formula>AND(#REF!&lt;&gt;"COMPOSICAO",#REF!&lt;&gt;"INSUMO",#REF!&lt;&gt;"")</formula>
    </cfRule>
  </conditionalFormatting>
  <conditionalFormatting sqref="C383">
    <cfRule type="expression" dxfId="6362" priority="2526" stopIfTrue="1">
      <formula>AND(OR(#REF!="COMPOSICAO",#REF!="INSUMO",#REF!&lt;&gt;""),#REF!&lt;&gt;"")</formula>
    </cfRule>
  </conditionalFormatting>
  <conditionalFormatting sqref="D378:D379">
    <cfRule type="expression" dxfId="6361" priority="2523" stopIfTrue="1">
      <formula>AND(#REF!&lt;&gt;"COMPOSICAO",#REF!&lt;&gt;"INSUMO",#REF!&lt;&gt;"")</formula>
    </cfRule>
    <cfRule type="expression" dxfId="6360" priority="2524" stopIfTrue="1">
      <formula>AND(OR(#REF!="COMPOSICAO",#REF!="INSUMO",#REF!&lt;&gt;""),#REF!&lt;&gt;"")</formula>
    </cfRule>
  </conditionalFormatting>
  <conditionalFormatting sqref="C378:C379">
    <cfRule type="expression" dxfId="6359" priority="2521" stopIfTrue="1">
      <formula>AND(#REF!&lt;&gt;"COMPOSICAO",#REF!&lt;&gt;"INSUMO",#REF!&lt;&gt;"")</formula>
    </cfRule>
  </conditionalFormatting>
  <conditionalFormatting sqref="C378:C379">
    <cfRule type="expression" dxfId="6358" priority="2522" stopIfTrue="1">
      <formula>AND(OR(#REF!="COMPOSICAO",#REF!="INSUMO",#REF!&lt;&gt;""),#REF!&lt;&gt;"")</formula>
    </cfRule>
  </conditionalFormatting>
  <conditionalFormatting sqref="A378:B379">
    <cfRule type="expression" dxfId="6357" priority="2519" stopIfTrue="1">
      <formula>AND(#REF!&lt;&gt;"COMPOSICAO",#REF!&lt;&gt;"INSUMO",#REF!&lt;&gt;"")</formula>
    </cfRule>
    <cfRule type="expression" dxfId="6356" priority="2520" stopIfTrue="1">
      <formula>AND(OR(#REF!="COMPOSICAO",#REF!="INSUMO",#REF!&lt;&gt;""),#REF!&lt;&gt;"")</formula>
    </cfRule>
  </conditionalFormatting>
  <conditionalFormatting sqref="E377:F377">
    <cfRule type="expression" dxfId="6355" priority="2517" stopIfTrue="1">
      <formula>AND(#REF!&lt;&gt;"COMPOSICAO",#REF!&lt;&gt;"INSUMO",#REF!&lt;&gt;"")</formula>
    </cfRule>
    <cfRule type="expression" dxfId="6354" priority="2518" stopIfTrue="1">
      <formula>AND(OR(#REF!="COMPOSICAO",#REF!="INSUMO",#REF!&lt;&gt;""),#REF!&lt;&gt;"")</formula>
    </cfRule>
  </conditionalFormatting>
  <conditionalFormatting sqref="B377:D377">
    <cfRule type="expression" dxfId="6353" priority="2515" stopIfTrue="1">
      <formula>AND(#REF!&lt;&gt;"COMPOSICAO",#REF!&lt;&gt;"INSUMO",#REF!&lt;&gt;"")</formula>
    </cfRule>
    <cfRule type="expression" dxfId="6352" priority="2516" stopIfTrue="1">
      <formula>AND(OR(#REF!="COMPOSICAO",#REF!="INSUMO",#REF!&lt;&gt;""),#REF!&lt;&gt;"")</formula>
    </cfRule>
  </conditionalFormatting>
  <conditionalFormatting sqref="A345:B346 D344:D347 E342:F347">
    <cfRule type="expression" dxfId="6351" priority="2513" stopIfTrue="1">
      <formula>AND(#REF!&lt;&gt;"COMPOSICAO",#REF!&lt;&gt;"INSUMO",#REF!&lt;&gt;"")</formula>
    </cfRule>
    <cfRule type="expression" dxfId="6350" priority="2514" stopIfTrue="1">
      <formula>AND(OR(#REF!="COMPOSICAO",#REF!="INSUMO",#REF!&lt;&gt;""),#REF!&lt;&gt;"")</formula>
    </cfRule>
  </conditionalFormatting>
  <conditionalFormatting sqref="C345:C346">
    <cfRule type="expression" dxfId="6349" priority="2511" stopIfTrue="1">
      <formula>AND(#REF!&lt;&gt;"COMPOSICAO",#REF!&lt;&gt;"INSUMO",#REF!&lt;&gt;"")</formula>
    </cfRule>
  </conditionalFormatting>
  <conditionalFormatting sqref="C345:C346">
    <cfRule type="expression" dxfId="6348" priority="2512" stopIfTrue="1">
      <formula>AND(OR(#REF!="COMPOSICAO",#REF!="INSUMO",#REF!&lt;&gt;""),#REF!&lt;&gt;"")</formula>
    </cfRule>
  </conditionalFormatting>
  <conditionalFormatting sqref="A341">
    <cfRule type="expression" dxfId="6347" priority="2509" stopIfTrue="1">
      <formula>AND(#REF!&lt;&gt;"COMPOSICAO",#REF!&lt;&gt;"INSUMO",#REF!&lt;&gt;"")</formula>
    </cfRule>
    <cfRule type="expression" dxfId="6346" priority="2510" stopIfTrue="1">
      <formula>AND(OR(#REF!="COMPOSICAO",#REF!="INSUMO",#REF!&lt;&gt;""),#REF!&lt;&gt;"")</formula>
    </cfRule>
  </conditionalFormatting>
  <conditionalFormatting sqref="A340:C340">
    <cfRule type="expression" dxfId="6345" priority="2507" stopIfTrue="1">
      <formula>AND(#REF!&lt;&gt;"COMPOSICAO",#REF!&lt;&gt;"INSUMO",#REF!&lt;&gt;"")</formula>
    </cfRule>
    <cfRule type="expression" dxfId="6344" priority="2508" stopIfTrue="1">
      <formula>AND(OR(#REF!="COMPOSICAO",#REF!="INSUMO",#REF!&lt;&gt;""),#REF!&lt;&gt;"")</formula>
    </cfRule>
  </conditionalFormatting>
  <conditionalFormatting sqref="A344">
    <cfRule type="expression" dxfId="6343" priority="2505" stopIfTrue="1">
      <formula>AND(#REF!&lt;&gt;"COMPOSICAO",#REF!&lt;&gt;"INSUMO",#REF!&lt;&gt;"")</formula>
    </cfRule>
    <cfRule type="expression" dxfId="6342" priority="2506" stopIfTrue="1">
      <formula>AND(OR(#REF!="COMPOSICAO",#REF!="INSUMO",#REF!&lt;&gt;""),#REF!&lt;&gt;"")</formula>
    </cfRule>
  </conditionalFormatting>
  <conditionalFormatting sqref="B344">
    <cfRule type="expression" dxfId="6341" priority="2503" stopIfTrue="1">
      <formula>AND(#REF!&lt;&gt;"COMPOSICAO",#REF!&lt;&gt;"INSUMO",#REF!&lt;&gt;"")</formula>
    </cfRule>
    <cfRule type="expression" dxfId="6340" priority="2504" stopIfTrue="1">
      <formula>AND(OR(#REF!="COMPOSICAO",#REF!="INSUMO",#REF!&lt;&gt;""),#REF!&lt;&gt;"")</formula>
    </cfRule>
  </conditionalFormatting>
  <conditionalFormatting sqref="C344">
    <cfRule type="expression" dxfId="6339" priority="2501" stopIfTrue="1">
      <formula>AND(#REF!&lt;&gt;"COMPOSICAO",#REF!&lt;&gt;"INSUMO",#REF!&lt;&gt;"")</formula>
    </cfRule>
  </conditionalFormatting>
  <conditionalFormatting sqref="C344">
    <cfRule type="expression" dxfId="6338" priority="2502" stopIfTrue="1">
      <formula>AND(OR(#REF!="COMPOSICAO",#REF!="INSUMO",#REF!&lt;&gt;""),#REF!&lt;&gt;"")</formula>
    </cfRule>
  </conditionalFormatting>
  <conditionalFormatting sqref="A347:B347">
    <cfRule type="expression" dxfId="6337" priority="2499" stopIfTrue="1">
      <formula>AND(#REF!&lt;&gt;"COMPOSICAO",#REF!&lt;&gt;"INSUMO",#REF!&lt;&gt;"")</formula>
    </cfRule>
    <cfRule type="expression" dxfId="6336" priority="2500" stopIfTrue="1">
      <formula>AND(OR(#REF!="COMPOSICAO",#REF!="INSUMO",#REF!&lt;&gt;""),#REF!&lt;&gt;"")</formula>
    </cfRule>
  </conditionalFormatting>
  <conditionalFormatting sqref="C347">
    <cfRule type="expression" dxfId="6335" priority="2497" stopIfTrue="1">
      <formula>AND(#REF!&lt;&gt;"COMPOSICAO",#REF!&lt;&gt;"INSUMO",#REF!&lt;&gt;"")</formula>
    </cfRule>
  </conditionalFormatting>
  <conditionalFormatting sqref="C347">
    <cfRule type="expression" dxfId="6334" priority="2498" stopIfTrue="1">
      <formula>AND(OR(#REF!="COMPOSICAO",#REF!="INSUMO",#REF!&lt;&gt;""),#REF!&lt;&gt;"")</formula>
    </cfRule>
  </conditionalFormatting>
  <conditionalFormatting sqref="D342:D343">
    <cfRule type="expression" dxfId="6333" priority="2495" stopIfTrue="1">
      <formula>AND(#REF!&lt;&gt;"COMPOSICAO",#REF!&lt;&gt;"INSUMO",#REF!&lt;&gt;"")</formula>
    </cfRule>
    <cfRule type="expression" dxfId="6332" priority="2496" stopIfTrue="1">
      <formula>AND(OR(#REF!="COMPOSICAO",#REF!="INSUMO",#REF!&lt;&gt;""),#REF!&lt;&gt;"")</formula>
    </cfRule>
  </conditionalFormatting>
  <conditionalFormatting sqref="C342:C343">
    <cfRule type="expression" dxfId="6331" priority="2493" stopIfTrue="1">
      <formula>AND(#REF!&lt;&gt;"COMPOSICAO",#REF!&lt;&gt;"INSUMO",#REF!&lt;&gt;"")</formula>
    </cfRule>
  </conditionalFormatting>
  <conditionalFormatting sqref="C342:C343">
    <cfRule type="expression" dxfId="6330" priority="2494" stopIfTrue="1">
      <formula>AND(OR(#REF!="COMPOSICAO",#REF!="INSUMO",#REF!&lt;&gt;""),#REF!&lt;&gt;"")</formula>
    </cfRule>
  </conditionalFormatting>
  <conditionalFormatting sqref="A342:B343">
    <cfRule type="expression" dxfId="6329" priority="2491" stopIfTrue="1">
      <formula>AND(#REF!&lt;&gt;"COMPOSICAO",#REF!&lt;&gt;"INSUMO",#REF!&lt;&gt;"")</formula>
    </cfRule>
    <cfRule type="expression" dxfId="6328" priority="2492" stopIfTrue="1">
      <formula>AND(OR(#REF!="COMPOSICAO",#REF!="INSUMO",#REF!&lt;&gt;""),#REF!&lt;&gt;"")</formula>
    </cfRule>
  </conditionalFormatting>
  <conditionalFormatting sqref="E341:F341">
    <cfRule type="expression" dxfId="6327" priority="2489" stopIfTrue="1">
      <formula>AND(#REF!&lt;&gt;"COMPOSICAO",#REF!&lt;&gt;"INSUMO",#REF!&lt;&gt;"")</formula>
    </cfRule>
    <cfRule type="expression" dxfId="6326" priority="2490" stopIfTrue="1">
      <formula>AND(OR(#REF!="COMPOSICAO",#REF!="INSUMO",#REF!&lt;&gt;""),#REF!&lt;&gt;"")</formula>
    </cfRule>
  </conditionalFormatting>
  <conditionalFormatting sqref="B341:D341">
    <cfRule type="expression" dxfId="6325" priority="2487" stopIfTrue="1">
      <formula>AND(#REF!&lt;&gt;"COMPOSICAO",#REF!&lt;&gt;"INSUMO",#REF!&lt;&gt;"")</formula>
    </cfRule>
    <cfRule type="expression" dxfId="6324" priority="2488" stopIfTrue="1">
      <formula>AND(OR(#REF!="COMPOSICAO",#REF!="INSUMO",#REF!&lt;&gt;""),#REF!&lt;&gt;"")</formula>
    </cfRule>
  </conditionalFormatting>
  <conditionalFormatting sqref="A393:B394 D392:D395 E390:F395">
    <cfRule type="expression" dxfId="6323" priority="2485" stopIfTrue="1">
      <formula>AND(#REF!&lt;&gt;"COMPOSICAO",#REF!&lt;&gt;"INSUMO",#REF!&lt;&gt;"")</formula>
    </cfRule>
    <cfRule type="expression" dxfId="6322" priority="2486" stopIfTrue="1">
      <formula>AND(OR(#REF!="COMPOSICAO",#REF!="INSUMO",#REF!&lt;&gt;""),#REF!&lt;&gt;"")</formula>
    </cfRule>
  </conditionalFormatting>
  <conditionalFormatting sqref="C393:C394">
    <cfRule type="expression" dxfId="6321" priority="2483" stopIfTrue="1">
      <formula>AND(#REF!&lt;&gt;"COMPOSICAO",#REF!&lt;&gt;"INSUMO",#REF!&lt;&gt;"")</formula>
    </cfRule>
  </conditionalFormatting>
  <conditionalFormatting sqref="C393:C394">
    <cfRule type="expression" dxfId="6320" priority="2484" stopIfTrue="1">
      <formula>AND(OR(#REF!="COMPOSICAO",#REF!="INSUMO",#REF!&lt;&gt;""),#REF!&lt;&gt;"")</formula>
    </cfRule>
  </conditionalFormatting>
  <conditionalFormatting sqref="A389">
    <cfRule type="expression" dxfId="6319" priority="2481" stopIfTrue="1">
      <formula>AND(#REF!&lt;&gt;"COMPOSICAO",#REF!&lt;&gt;"INSUMO",#REF!&lt;&gt;"")</formula>
    </cfRule>
    <cfRule type="expression" dxfId="6318" priority="2482" stopIfTrue="1">
      <formula>AND(OR(#REF!="COMPOSICAO",#REF!="INSUMO",#REF!&lt;&gt;""),#REF!&lt;&gt;"")</formula>
    </cfRule>
  </conditionalFormatting>
  <conditionalFormatting sqref="A388:C388">
    <cfRule type="expression" dxfId="6317" priority="2479" stopIfTrue="1">
      <formula>AND(#REF!&lt;&gt;"COMPOSICAO",#REF!&lt;&gt;"INSUMO",#REF!&lt;&gt;"")</formula>
    </cfRule>
    <cfRule type="expression" dxfId="6316" priority="2480" stopIfTrue="1">
      <formula>AND(OR(#REF!="COMPOSICAO",#REF!="INSUMO",#REF!&lt;&gt;""),#REF!&lt;&gt;"")</formula>
    </cfRule>
  </conditionalFormatting>
  <conditionalFormatting sqref="A392">
    <cfRule type="expression" dxfId="6315" priority="2477" stopIfTrue="1">
      <formula>AND(#REF!&lt;&gt;"COMPOSICAO",#REF!&lt;&gt;"INSUMO",#REF!&lt;&gt;"")</formula>
    </cfRule>
    <cfRule type="expression" dxfId="6314" priority="2478" stopIfTrue="1">
      <formula>AND(OR(#REF!="COMPOSICAO",#REF!="INSUMO",#REF!&lt;&gt;""),#REF!&lt;&gt;"")</formula>
    </cfRule>
  </conditionalFormatting>
  <conditionalFormatting sqref="B392">
    <cfRule type="expression" dxfId="6313" priority="2475" stopIfTrue="1">
      <formula>AND(#REF!&lt;&gt;"COMPOSICAO",#REF!&lt;&gt;"INSUMO",#REF!&lt;&gt;"")</formula>
    </cfRule>
    <cfRule type="expression" dxfId="6312" priority="2476" stopIfTrue="1">
      <formula>AND(OR(#REF!="COMPOSICAO",#REF!="INSUMO",#REF!&lt;&gt;""),#REF!&lt;&gt;"")</formula>
    </cfRule>
  </conditionalFormatting>
  <conditionalFormatting sqref="C392">
    <cfRule type="expression" dxfId="6311" priority="2473" stopIfTrue="1">
      <formula>AND(#REF!&lt;&gt;"COMPOSICAO",#REF!&lt;&gt;"INSUMO",#REF!&lt;&gt;"")</formula>
    </cfRule>
  </conditionalFormatting>
  <conditionalFormatting sqref="C392">
    <cfRule type="expression" dxfId="6310" priority="2474" stopIfTrue="1">
      <formula>AND(OR(#REF!="COMPOSICAO",#REF!="INSUMO",#REF!&lt;&gt;""),#REF!&lt;&gt;"")</formula>
    </cfRule>
  </conditionalFormatting>
  <conditionalFormatting sqref="A395:B395">
    <cfRule type="expression" dxfId="6309" priority="2471" stopIfTrue="1">
      <formula>AND(#REF!&lt;&gt;"COMPOSICAO",#REF!&lt;&gt;"INSUMO",#REF!&lt;&gt;"")</formula>
    </cfRule>
    <cfRule type="expression" dxfId="6308" priority="2472" stopIfTrue="1">
      <formula>AND(OR(#REF!="COMPOSICAO",#REF!="INSUMO",#REF!&lt;&gt;""),#REF!&lt;&gt;"")</formula>
    </cfRule>
  </conditionalFormatting>
  <conditionalFormatting sqref="C395">
    <cfRule type="expression" dxfId="6307" priority="2469" stopIfTrue="1">
      <formula>AND(#REF!&lt;&gt;"COMPOSICAO",#REF!&lt;&gt;"INSUMO",#REF!&lt;&gt;"")</formula>
    </cfRule>
  </conditionalFormatting>
  <conditionalFormatting sqref="C395">
    <cfRule type="expression" dxfId="6306" priority="2470" stopIfTrue="1">
      <formula>AND(OR(#REF!="COMPOSICAO",#REF!="INSUMO",#REF!&lt;&gt;""),#REF!&lt;&gt;"")</formula>
    </cfRule>
  </conditionalFormatting>
  <conditionalFormatting sqref="D390:D391">
    <cfRule type="expression" dxfId="6305" priority="2467" stopIfTrue="1">
      <formula>AND(#REF!&lt;&gt;"COMPOSICAO",#REF!&lt;&gt;"INSUMO",#REF!&lt;&gt;"")</formula>
    </cfRule>
    <cfRule type="expression" dxfId="6304" priority="2468" stopIfTrue="1">
      <formula>AND(OR(#REF!="COMPOSICAO",#REF!="INSUMO",#REF!&lt;&gt;""),#REF!&lt;&gt;"")</formula>
    </cfRule>
  </conditionalFormatting>
  <conditionalFormatting sqref="C390:C391">
    <cfRule type="expression" dxfId="6303" priority="2465" stopIfTrue="1">
      <formula>AND(#REF!&lt;&gt;"COMPOSICAO",#REF!&lt;&gt;"INSUMO",#REF!&lt;&gt;"")</formula>
    </cfRule>
  </conditionalFormatting>
  <conditionalFormatting sqref="C390:C391">
    <cfRule type="expression" dxfId="6302" priority="2466" stopIfTrue="1">
      <formula>AND(OR(#REF!="COMPOSICAO",#REF!="INSUMO",#REF!&lt;&gt;""),#REF!&lt;&gt;"")</formula>
    </cfRule>
  </conditionalFormatting>
  <conditionalFormatting sqref="A390:B391">
    <cfRule type="expression" dxfId="6301" priority="2463" stopIfTrue="1">
      <formula>AND(#REF!&lt;&gt;"COMPOSICAO",#REF!&lt;&gt;"INSUMO",#REF!&lt;&gt;"")</formula>
    </cfRule>
    <cfRule type="expression" dxfId="6300" priority="2464" stopIfTrue="1">
      <formula>AND(OR(#REF!="COMPOSICAO",#REF!="INSUMO",#REF!&lt;&gt;""),#REF!&lt;&gt;"")</formula>
    </cfRule>
  </conditionalFormatting>
  <conditionalFormatting sqref="E389:F389">
    <cfRule type="expression" dxfId="6299" priority="2461" stopIfTrue="1">
      <formula>AND(#REF!&lt;&gt;"COMPOSICAO",#REF!&lt;&gt;"INSUMO",#REF!&lt;&gt;"")</formula>
    </cfRule>
    <cfRule type="expression" dxfId="6298" priority="2462" stopIfTrue="1">
      <formula>AND(OR(#REF!="COMPOSICAO",#REF!="INSUMO",#REF!&lt;&gt;""),#REF!&lt;&gt;"")</formula>
    </cfRule>
  </conditionalFormatting>
  <conditionalFormatting sqref="B389:D389">
    <cfRule type="expression" dxfId="6297" priority="2459" stopIfTrue="1">
      <formula>AND(#REF!&lt;&gt;"COMPOSICAO",#REF!&lt;&gt;"INSUMO",#REF!&lt;&gt;"")</formula>
    </cfRule>
    <cfRule type="expression" dxfId="6296" priority="2460" stopIfTrue="1">
      <formula>AND(OR(#REF!="COMPOSICAO",#REF!="INSUMO",#REF!&lt;&gt;""),#REF!&lt;&gt;"")</formula>
    </cfRule>
  </conditionalFormatting>
  <conditionalFormatting sqref="A405:B406 D404:D407 E402:F407">
    <cfRule type="expression" dxfId="6295" priority="2457" stopIfTrue="1">
      <formula>AND(#REF!&lt;&gt;"COMPOSICAO",#REF!&lt;&gt;"INSUMO",#REF!&lt;&gt;"")</formula>
    </cfRule>
    <cfRule type="expression" dxfId="6294" priority="2458" stopIfTrue="1">
      <formula>AND(OR(#REF!="COMPOSICAO",#REF!="INSUMO",#REF!&lt;&gt;""),#REF!&lt;&gt;"")</formula>
    </cfRule>
  </conditionalFormatting>
  <conditionalFormatting sqref="C405:C406">
    <cfRule type="expression" dxfId="6293" priority="2455" stopIfTrue="1">
      <formula>AND(#REF!&lt;&gt;"COMPOSICAO",#REF!&lt;&gt;"INSUMO",#REF!&lt;&gt;"")</formula>
    </cfRule>
  </conditionalFormatting>
  <conditionalFormatting sqref="C405:C406">
    <cfRule type="expression" dxfId="6292" priority="2456" stopIfTrue="1">
      <formula>AND(OR(#REF!="COMPOSICAO",#REF!="INSUMO",#REF!&lt;&gt;""),#REF!&lt;&gt;"")</formula>
    </cfRule>
  </conditionalFormatting>
  <conditionalFormatting sqref="A401">
    <cfRule type="expression" dxfId="6291" priority="2453" stopIfTrue="1">
      <formula>AND(#REF!&lt;&gt;"COMPOSICAO",#REF!&lt;&gt;"INSUMO",#REF!&lt;&gt;"")</formula>
    </cfRule>
    <cfRule type="expression" dxfId="6290" priority="2454" stopIfTrue="1">
      <formula>AND(OR(#REF!="COMPOSICAO",#REF!="INSUMO",#REF!&lt;&gt;""),#REF!&lt;&gt;"")</formula>
    </cfRule>
  </conditionalFormatting>
  <conditionalFormatting sqref="A400:C400">
    <cfRule type="expression" dxfId="6289" priority="2451" stopIfTrue="1">
      <formula>AND(#REF!&lt;&gt;"COMPOSICAO",#REF!&lt;&gt;"INSUMO",#REF!&lt;&gt;"")</formula>
    </cfRule>
    <cfRule type="expression" dxfId="6288" priority="2452" stopIfTrue="1">
      <formula>AND(OR(#REF!="COMPOSICAO",#REF!="INSUMO",#REF!&lt;&gt;""),#REF!&lt;&gt;"")</formula>
    </cfRule>
  </conditionalFormatting>
  <conditionalFormatting sqref="A404">
    <cfRule type="expression" dxfId="6287" priority="2449" stopIfTrue="1">
      <formula>AND(#REF!&lt;&gt;"COMPOSICAO",#REF!&lt;&gt;"INSUMO",#REF!&lt;&gt;"")</formula>
    </cfRule>
    <cfRule type="expression" dxfId="6286" priority="2450" stopIfTrue="1">
      <formula>AND(OR(#REF!="COMPOSICAO",#REF!="INSUMO",#REF!&lt;&gt;""),#REF!&lt;&gt;"")</formula>
    </cfRule>
  </conditionalFormatting>
  <conditionalFormatting sqref="B404">
    <cfRule type="expression" dxfId="6285" priority="2447" stopIfTrue="1">
      <formula>AND(#REF!&lt;&gt;"COMPOSICAO",#REF!&lt;&gt;"INSUMO",#REF!&lt;&gt;"")</formula>
    </cfRule>
    <cfRule type="expression" dxfId="6284" priority="2448" stopIfTrue="1">
      <formula>AND(OR(#REF!="COMPOSICAO",#REF!="INSUMO",#REF!&lt;&gt;""),#REF!&lt;&gt;"")</formula>
    </cfRule>
  </conditionalFormatting>
  <conditionalFormatting sqref="C404">
    <cfRule type="expression" dxfId="6283" priority="2445" stopIfTrue="1">
      <formula>AND(#REF!&lt;&gt;"COMPOSICAO",#REF!&lt;&gt;"INSUMO",#REF!&lt;&gt;"")</formula>
    </cfRule>
  </conditionalFormatting>
  <conditionalFormatting sqref="C404">
    <cfRule type="expression" dxfId="6282" priority="2446" stopIfTrue="1">
      <formula>AND(OR(#REF!="COMPOSICAO",#REF!="INSUMO",#REF!&lt;&gt;""),#REF!&lt;&gt;"")</formula>
    </cfRule>
  </conditionalFormatting>
  <conditionalFormatting sqref="A407:B407">
    <cfRule type="expression" dxfId="6281" priority="2443" stopIfTrue="1">
      <formula>AND(#REF!&lt;&gt;"COMPOSICAO",#REF!&lt;&gt;"INSUMO",#REF!&lt;&gt;"")</formula>
    </cfRule>
    <cfRule type="expression" dxfId="6280" priority="2444" stopIfTrue="1">
      <formula>AND(OR(#REF!="COMPOSICAO",#REF!="INSUMO",#REF!&lt;&gt;""),#REF!&lt;&gt;"")</formula>
    </cfRule>
  </conditionalFormatting>
  <conditionalFormatting sqref="C407">
    <cfRule type="expression" dxfId="6279" priority="2441" stopIfTrue="1">
      <formula>AND(#REF!&lt;&gt;"COMPOSICAO",#REF!&lt;&gt;"INSUMO",#REF!&lt;&gt;"")</formula>
    </cfRule>
  </conditionalFormatting>
  <conditionalFormatting sqref="C407">
    <cfRule type="expression" dxfId="6278" priority="2442" stopIfTrue="1">
      <formula>AND(OR(#REF!="COMPOSICAO",#REF!="INSUMO",#REF!&lt;&gt;""),#REF!&lt;&gt;"")</formula>
    </cfRule>
  </conditionalFormatting>
  <conditionalFormatting sqref="D402:D403">
    <cfRule type="expression" dxfId="6277" priority="2439" stopIfTrue="1">
      <formula>AND(#REF!&lt;&gt;"COMPOSICAO",#REF!&lt;&gt;"INSUMO",#REF!&lt;&gt;"")</formula>
    </cfRule>
    <cfRule type="expression" dxfId="6276" priority="2440" stopIfTrue="1">
      <formula>AND(OR(#REF!="COMPOSICAO",#REF!="INSUMO",#REF!&lt;&gt;""),#REF!&lt;&gt;"")</formula>
    </cfRule>
  </conditionalFormatting>
  <conditionalFormatting sqref="C402:C403">
    <cfRule type="expression" dxfId="6275" priority="2437" stopIfTrue="1">
      <formula>AND(#REF!&lt;&gt;"COMPOSICAO",#REF!&lt;&gt;"INSUMO",#REF!&lt;&gt;"")</formula>
    </cfRule>
  </conditionalFormatting>
  <conditionalFormatting sqref="C402:C403">
    <cfRule type="expression" dxfId="6274" priority="2438" stopIfTrue="1">
      <formula>AND(OR(#REF!="COMPOSICAO",#REF!="INSUMO",#REF!&lt;&gt;""),#REF!&lt;&gt;"")</formula>
    </cfRule>
  </conditionalFormatting>
  <conditionalFormatting sqref="A402:B403">
    <cfRule type="expression" dxfId="6273" priority="2435" stopIfTrue="1">
      <formula>AND(#REF!&lt;&gt;"COMPOSICAO",#REF!&lt;&gt;"INSUMO",#REF!&lt;&gt;"")</formula>
    </cfRule>
    <cfRule type="expression" dxfId="6272" priority="2436" stopIfTrue="1">
      <formula>AND(OR(#REF!="COMPOSICAO",#REF!="INSUMO",#REF!&lt;&gt;""),#REF!&lt;&gt;"")</formula>
    </cfRule>
  </conditionalFormatting>
  <conditionalFormatting sqref="E401:F401">
    <cfRule type="expression" dxfId="6271" priority="2433" stopIfTrue="1">
      <formula>AND(#REF!&lt;&gt;"COMPOSICAO",#REF!&lt;&gt;"INSUMO",#REF!&lt;&gt;"")</formula>
    </cfRule>
    <cfRule type="expression" dxfId="6270" priority="2434" stopIfTrue="1">
      <formula>AND(OR(#REF!="COMPOSICAO",#REF!="INSUMO",#REF!&lt;&gt;""),#REF!&lt;&gt;"")</formula>
    </cfRule>
  </conditionalFormatting>
  <conditionalFormatting sqref="B401:D401">
    <cfRule type="expression" dxfId="6269" priority="2431" stopIfTrue="1">
      <formula>AND(#REF!&lt;&gt;"COMPOSICAO",#REF!&lt;&gt;"INSUMO",#REF!&lt;&gt;"")</formula>
    </cfRule>
    <cfRule type="expression" dxfId="6268" priority="2432" stopIfTrue="1">
      <formula>AND(OR(#REF!="COMPOSICAO",#REF!="INSUMO",#REF!&lt;&gt;""),#REF!&lt;&gt;"")</formula>
    </cfRule>
  </conditionalFormatting>
  <conditionalFormatting sqref="A417:B418 D416:D419 E414:F419">
    <cfRule type="expression" dxfId="6267" priority="2429" stopIfTrue="1">
      <formula>AND(#REF!&lt;&gt;"COMPOSICAO",#REF!&lt;&gt;"INSUMO",#REF!&lt;&gt;"")</formula>
    </cfRule>
    <cfRule type="expression" dxfId="6266" priority="2430" stopIfTrue="1">
      <formula>AND(OR(#REF!="COMPOSICAO",#REF!="INSUMO",#REF!&lt;&gt;""),#REF!&lt;&gt;"")</formula>
    </cfRule>
  </conditionalFormatting>
  <conditionalFormatting sqref="C417:C418">
    <cfRule type="expression" dxfId="6265" priority="2427" stopIfTrue="1">
      <formula>AND(#REF!&lt;&gt;"COMPOSICAO",#REF!&lt;&gt;"INSUMO",#REF!&lt;&gt;"")</formula>
    </cfRule>
  </conditionalFormatting>
  <conditionalFormatting sqref="C417:C418">
    <cfRule type="expression" dxfId="6264" priority="2428" stopIfTrue="1">
      <formula>AND(OR(#REF!="COMPOSICAO",#REF!="INSUMO",#REF!&lt;&gt;""),#REF!&lt;&gt;"")</formula>
    </cfRule>
  </conditionalFormatting>
  <conditionalFormatting sqref="A413">
    <cfRule type="expression" dxfId="6263" priority="2425" stopIfTrue="1">
      <formula>AND(#REF!&lt;&gt;"COMPOSICAO",#REF!&lt;&gt;"INSUMO",#REF!&lt;&gt;"")</formula>
    </cfRule>
    <cfRule type="expression" dxfId="6262" priority="2426" stopIfTrue="1">
      <formula>AND(OR(#REF!="COMPOSICAO",#REF!="INSUMO",#REF!&lt;&gt;""),#REF!&lt;&gt;"")</formula>
    </cfRule>
  </conditionalFormatting>
  <conditionalFormatting sqref="A412:C412">
    <cfRule type="expression" dxfId="6261" priority="2423" stopIfTrue="1">
      <formula>AND(#REF!&lt;&gt;"COMPOSICAO",#REF!&lt;&gt;"INSUMO",#REF!&lt;&gt;"")</formula>
    </cfRule>
    <cfRule type="expression" dxfId="6260" priority="2424" stopIfTrue="1">
      <formula>AND(OR(#REF!="COMPOSICAO",#REF!="INSUMO",#REF!&lt;&gt;""),#REF!&lt;&gt;"")</formula>
    </cfRule>
  </conditionalFormatting>
  <conditionalFormatting sqref="A416">
    <cfRule type="expression" dxfId="6259" priority="2421" stopIfTrue="1">
      <formula>AND(#REF!&lt;&gt;"COMPOSICAO",#REF!&lt;&gt;"INSUMO",#REF!&lt;&gt;"")</formula>
    </cfRule>
    <cfRule type="expression" dxfId="6258" priority="2422" stopIfTrue="1">
      <formula>AND(OR(#REF!="COMPOSICAO",#REF!="INSUMO",#REF!&lt;&gt;""),#REF!&lt;&gt;"")</formula>
    </cfRule>
  </conditionalFormatting>
  <conditionalFormatting sqref="B416">
    <cfRule type="expression" dxfId="6257" priority="2419" stopIfTrue="1">
      <formula>AND(#REF!&lt;&gt;"COMPOSICAO",#REF!&lt;&gt;"INSUMO",#REF!&lt;&gt;"")</formula>
    </cfRule>
    <cfRule type="expression" dxfId="6256" priority="2420" stopIfTrue="1">
      <formula>AND(OR(#REF!="COMPOSICAO",#REF!="INSUMO",#REF!&lt;&gt;""),#REF!&lt;&gt;"")</formula>
    </cfRule>
  </conditionalFormatting>
  <conditionalFormatting sqref="C416">
    <cfRule type="expression" dxfId="6255" priority="2417" stopIfTrue="1">
      <formula>AND(#REF!&lt;&gt;"COMPOSICAO",#REF!&lt;&gt;"INSUMO",#REF!&lt;&gt;"")</formula>
    </cfRule>
  </conditionalFormatting>
  <conditionalFormatting sqref="C416">
    <cfRule type="expression" dxfId="6254" priority="2418" stopIfTrue="1">
      <formula>AND(OR(#REF!="COMPOSICAO",#REF!="INSUMO",#REF!&lt;&gt;""),#REF!&lt;&gt;"")</formula>
    </cfRule>
  </conditionalFormatting>
  <conditionalFormatting sqref="A419:B419">
    <cfRule type="expression" dxfId="6253" priority="2415" stopIfTrue="1">
      <formula>AND(#REF!&lt;&gt;"COMPOSICAO",#REF!&lt;&gt;"INSUMO",#REF!&lt;&gt;"")</formula>
    </cfRule>
    <cfRule type="expression" dxfId="6252" priority="2416" stopIfTrue="1">
      <formula>AND(OR(#REF!="COMPOSICAO",#REF!="INSUMO",#REF!&lt;&gt;""),#REF!&lt;&gt;"")</formula>
    </cfRule>
  </conditionalFormatting>
  <conditionalFormatting sqref="C419">
    <cfRule type="expression" dxfId="6251" priority="2413" stopIfTrue="1">
      <formula>AND(#REF!&lt;&gt;"COMPOSICAO",#REF!&lt;&gt;"INSUMO",#REF!&lt;&gt;"")</formula>
    </cfRule>
  </conditionalFormatting>
  <conditionalFormatting sqref="C419">
    <cfRule type="expression" dxfId="6250" priority="2414" stopIfTrue="1">
      <formula>AND(OR(#REF!="COMPOSICAO",#REF!="INSUMO",#REF!&lt;&gt;""),#REF!&lt;&gt;"")</formula>
    </cfRule>
  </conditionalFormatting>
  <conditionalFormatting sqref="D414:D415">
    <cfRule type="expression" dxfId="6249" priority="2411" stopIfTrue="1">
      <formula>AND(#REF!&lt;&gt;"COMPOSICAO",#REF!&lt;&gt;"INSUMO",#REF!&lt;&gt;"")</formula>
    </cfRule>
    <cfRule type="expression" dxfId="6248" priority="2412" stopIfTrue="1">
      <formula>AND(OR(#REF!="COMPOSICAO",#REF!="INSUMO",#REF!&lt;&gt;""),#REF!&lt;&gt;"")</formula>
    </cfRule>
  </conditionalFormatting>
  <conditionalFormatting sqref="C414:C415">
    <cfRule type="expression" dxfId="6247" priority="2409" stopIfTrue="1">
      <formula>AND(#REF!&lt;&gt;"COMPOSICAO",#REF!&lt;&gt;"INSUMO",#REF!&lt;&gt;"")</formula>
    </cfRule>
  </conditionalFormatting>
  <conditionalFormatting sqref="C414:C415">
    <cfRule type="expression" dxfId="6246" priority="2410" stopIfTrue="1">
      <formula>AND(OR(#REF!="COMPOSICAO",#REF!="INSUMO",#REF!&lt;&gt;""),#REF!&lt;&gt;"")</formula>
    </cfRule>
  </conditionalFormatting>
  <conditionalFormatting sqref="A414:B415">
    <cfRule type="expression" dxfId="6245" priority="2407" stopIfTrue="1">
      <formula>AND(#REF!&lt;&gt;"COMPOSICAO",#REF!&lt;&gt;"INSUMO",#REF!&lt;&gt;"")</formula>
    </cfRule>
    <cfRule type="expression" dxfId="6244" priority="2408" stopIfTrue="1">
      <formula>AND(OR(#REF!="COMPOSICAO",#REF!="INSUMO",#REF!&lt;&gt;""),#REF!&lt;&gt;"")</formula>
    </cfRule>
  </conditionalFormatting>
  <conditionalFormatting sqref="E413:F413">
    <cfRule type="expression" dxfId="6243" priority="2405" stopIfTrue="1">
      <formula>AND(#REF!&lt;&gt;"COMPOSICAO",#REF!&lt;&gt;"INSUMO",#REF!&lt;&gt;"")</formula>
    </cfRule>
    <cfRule type="expression" dxfId="6242" priority="2406" stopIfTrue="1">
      <formula>AND(OR(#REF!="COMPOSICAO",#REF!="INSUMO",#REF!&lt;&gt;""),#REF!&lt;&gt;"")</formula>
    </cfRule>
  </conditionalFormatting>
  <conditionalFormatting sqref="B413:D413">
    <cfRule type="expression" dxfId="6241" priority="2403" stopIfTrue="1">
      <formula>AND(#REF!&lt;&gt;"COMPOSICAO",#REF!&lt;&gt;"INSUMO",#REF!&lt;&gt;"")</formula>
    </cfRule>
    <cfRule type="expression" dxfId="6240" priority="2404" stopIfTrue="1">
      <formula>AND(OR(#REF!="COMPOSICAO",#REF!="INSUMO",#REF!&lt;&gt;""),#REF!&lt;&gt;"")</formula>
    </cfRule>
  </conditionalFormatting>
  <conditionalFormatting sqref="A429:B430 D428:D431 E426:F431">
    <cfRule type="expression" dxfId="6239" priority="2401" stopIfTrue="1">
      <formula>AND(#REF!&lt;&gt;"COMPOSICAO",#REF!&lt;&gt;"INSUMO",#REF!&lt;&gt;"")</formula>
    </cfRule>
    <cfRule type="expression" dxfId="6238" priority="2402" stopIfTrue="1">
      <formula>AND(OR(#REF!="COMPOSICAO",#REF!="INSUMO",#REF!&lt;&gt;""),#REF!&lt;&gt;"")</formula>
    </cfRule>
  </conditionalFormatting>
  <conditionalFormatting sqref="C429:C430">
    <cfRule type="expression" dxfId="6237" priority="2399" stopIfTrue="1">
      <formula>AND(#REF!&lt;&gt;"COMPOSICAO",#REF!&lt;&gt;"INSUMO",#REF!&lt;&gt;"")</formula>
    </cfRule>
  </conditionalFormatting>
  <conditionalFormatting sqref="C429:C430">
    <cfRule type="expression" dxfId="6236" priority="2400" stopIfTrue="1">
      <formula>AND(OR(#REF!="COMPOSICAO",#REF!="INSUMO",#REF!&lt;&gt;""),#REF!&lt;&gt;"")</formula>
    </cfRule>
  </conditionalFormatting>
  <conditionalFormatting sqref="A425">
    <cfRule type="expression" dxfId="6235" priority="2397" stopIfTrue="1">
      <formula>AND(#REF!&lt;&gt;"COMPOSICAO",#REF!&lt;&gt;"INSUMO",#REF!&lt;&gt;"")</formula>
    </cfRule>
    <cfRule type="expression" dxfId="6234" priority="2398" stopIfTrue="1">
      <formula>AND(OR(#REF!="COMPOSICAO",#REF!="INSUMO",#REF!&lt;&gt;""),#REF!&lt;&gt;"")</formula>
    </cfRule>
  </conditionalFormatting>
  <conditionalFormatting sqref="A424:C424">
    <cfRule type="expression" dxfId="6233" priority="2395" stopIfTrue="1">
      <formula>AND(#REF!&lt;&gt;"COMPOSICAO",#REF!&lt;&gt;"INSUMO",#REF!&lt;&gt;"")</formula>
    </cfRule>
    <cfRule type="expression" dxfId="6232" priority="2396" stopIfTrue="1">
      <formula>AND(OR(#REF!="COMPOSICAO",#REF!="INSUMO",#REF!&lt;&gt;""),#REF!&lt;&gt;"")</formula>
    </cfRule>
  </conditionalFormatting>
  <conditionalFormatting sqref="A428">
    <cfRule type="expression" dxfId="6231" priority="2393" stopIfTrue="1">
      <formula>AND(#REF!&lt;&gt;"COMPOSICAO",#REF!&lt;&gt;"INSUMO",#REF!&lt;&gt;"")</formula>
    </cfRule>
    <cfRule type="expression" dxfId="6230" priority="2394" stopIfTrue="1">
      <formula>AND(OR(#REF!="COMPOSICAO",#REF!="INSUMO",#REF!&lt;&gt;""),#REF!&lt;&gt;"")</formula>
    </cfRule>
  </conditionalFormatting>
  <conditionalFormatting sqref="B428">
    <cfRule type="expression" dxfId="6229" priority="2391" stopIfTrue="1">
      <formula>AND(#REF!&lt;&gt;"COMPOSICAO",#REF!&lt;&gt;"INSUMO",#REF!&lt;&gt;"")</formula>
    </cfRule>
    <cfRule type="expression" dxfId="6228" priority="2392" stopIfTrue="1">
      <formula>AND(OR(#REF!="COMPOSICAO",#REF!="INSUMO",#REF!&lt;&gt;""),#REF!&lt;&gt;"")</formula>
    </cfRule>
  </conditionalFormatting>
  <conditionalFormatting sqref="C428">
    <cfRule type="expression" dxfId="6227" priority="2389" stopIfTrue="1">
      <formula>AND(#REF!&lt;&gt;"COMPOSICAO",#REF!&lt;&gt;"INSUMO",#REF!&lt;&gt;"")</formula>
    </cfRule>
  </conditionalFormatting>
  <conditionalFormatting sqref="C428">
    <cfRule type="expression" dxfId="6226" priority="2390" stopIfTrue="1">
      <formula>AND(OR(#REF!="COMPOSICAO",#REF!="INSUMO",#REF!&lt;&gt;""),#REF!&lt;&gt;"")</formula>
    </cfRule>
  </conditionalFormatting>
  <conditionalFormatting sqref="A431:B431">
    <cfRule type="expression" dxfId="6225" priority="2387" stopIfTrue="1">
      <formula>AND(#REF!&lt;&gt;"COMPOSICAO",#REF!&lt;&gt;"INSUMO",#REF!&lt;&gt;"")</formula>
    </cfRule>
    <cfRule type="expression" dxfId="6224" priority="2388" stopIfTrue="1">
      <formula>AND(OR(#REF!="COMPOSICAO",#REF!="INSUMO",#REF!&lt;&gt;""),#REF!&lt;&gt;"")</formula>
    </cfRule>
  </conditionalFormatting>
  <conditionalFormatting sqref="C431">
    <cfRule type="expression" dxfId="6223" priority="2385" stopIfTrue="1">
      <formula>AND(#REF!&lt;&gt;"COMPOSICAO",#REF!&lt;&gt;"INSUMO",#REF!&lt;&gt;"")</formula>
    </cfRule>
  </conditionalFormatting>
  <conditionalFormatting sqref="C431">
    <cfRule type="expression" dxfId="6222" priority="2386" stopIfTrue="1">
      <formula>AND(OR(#REF!="COMPOSICAO",#REF!="INSUMO",#REF!&lt;&gt;""),#REF!&lt;&gt;"")</formula>
    </cfRule>
  </conditionalFormatting>
  <conditionalFormatting sqref="D426:D427">
    <cfRule type="expression" dxfId="6221" priority="2383" stopIfTrue="1">
      <formula>AND(#REF!&lt;&gt;"COMPOSICAO",#REF!&lt;&gt;"INSUMO",#REF!&lt;&gt;"")</formula>
    </cfRule>
    <cfRule type="expression" dxfId="6220" priority="2384" stopIfTrue="1">
      <formula>AND(OR(#REF!="COMPOSICAO",#REF!="INSUMO",#REF!&lt;&gt;""),#REF!&lt;&gt;"")</formula>
    </cfRule>
  </conditionalFormatting>
  <conditionalFormatting sqref="E425:F425">
    <cfRule type="expression" dxfId="6219" priority="2377" stopIfTrue="1">
      <formula>AND(#REF!&lt;&gt;"COMPOSICAO",#REF!&lt;&gt;"INSUMO",#REF!&lt;&gt;"")</formula>
    </cfRule>
    <cfRule type="expression" dxfId="6218" priority="2378" stopIfTrue="1">
      <formula>AND(OR(#REF!="COMPOSICAO",#REF!="INSUMO",#REF!&lt;&gt;""),#REF!&lt;&gt;"")</formula>
    </cfRule>
  </conditionalFormatting>
  <conditionalFormatting sqref="B425:D425">
    <cfRule type="expression" dxfId="6217" priority="2375" stopIfTrue="1">
      <formula>AND(#REF!&lt;&gt;"COMPOSICAO",#REF!&lt;&gt;"INSUMO",#REF!&lt;&gt;"")</formula>
    </cfRule>
    <cfRule type="expression" dxfId="6216" priority="2376" stopIfTrue="1">
      <formula>AND(OR(#REF!="COMPOSICAO",#REF!="INSUMO",#REF!&lt;&gt;""),#REF!&lt;&gt;"")</formula>
    </cfRule>
  </conditionalFormatting>
  <conditionalFormatting sqref="C426:C427">
    <cfRule type="expression" dxfId="6215" priority="2373" stopIfTrue="1">
      <formula>AND(#REF!&lt;&gt;"COMPOSICAO",#REF!&lt;&gt;"INSUMO",#REF!&lt;&gt;"")</formula>
    </cfRule>
  </conditionalFormatting>
  <conditionalFormatting sqref="C426:C427">
    <cfRule type="expression" dxfId="6214" priority="2374" stopIfTrue="1">
      <formula>AND(OR(#REF!="COMPOSICAO",#REF!="INSUMO",#REF!&lt;&gt;""),#REF!&lt;&gt;"")</formula>
    </cfRule>
  </conditionalFormatting>
  <conditionalFormatting sqref="A426:B427">
    <cfRule type="expression" dxfId="6213" priority="2371" stopIfTrue="1">
      <formula>AND(#REF!&lt;&gt;"COMPOSICAO",#REF!&lt;&gt;"INSUMO",#REF!&lt;&gt;"")</formula>
    </cfRule>
    <cfRule type="expression" dxfId="6212" priority="2372" stopIfTrue="1">
      <formula>AND(OR(#REF!="COMPOSICAO",#REF!="INSUMO",#REF!&lt;&gt;""),#REF!&lt;&gt;"")</formula>
    </cfRule>
  </conditionalFormatting>
  <conditionalFormatting sqref="A441:B442 D440:D443 E438:F443">
    <cfRule type="expression" dxfId="6211" priority="2369" stopIfTrue="1">
      <formula>AND(#REF!&lt;&gt;"COMPOSICAO",#REF!&lt;&gt;"INSUMO",#REF!&lt;&gt;"")</formula>
    </cfRule>
    <cfRule type="expression" dxfId="6210" priority="2370" stopIfTrue="1">
      <formula>AND(OR(#REF!="COMPOSICAO",#REF!="INSUMO",#REF!&lt;&gt;""),#REF!&lt;&gt;"")</formula>
    </cfRule>
  </conditionalFormatting>
  <conditionalFormatting sqref="C441:C442">
    <cfRule type="expression" dxfId="6209" priority="2367" stopIfTrue="1">
      <formula>AND(#REF!&lt;&gt;"COMPOSICAO",#REF!&lt;&gt;"INSUMO",#REF!&lt;&gt;"")</formula>
    </cfRule>
  </conditionalFormatting>
  <conditionalFormatting sqref="C441:C442">
    <cfRule type="expression" dxfId="6208" priority="2368" stopIfTrue="1">
      <formula>AND(OR(#REF!="COMPOSICAO",#REF!="INSUMO",#REF!&lt;&gt;""),#REF!&lt;&gt;"")</formula>
    </cfRule>
  </conditionalFormatting>
  <conditionalFormatting sqref="A437">
    <cfRule type="expression" dxfId="6207" priority="2365" stopIfTrue="1">
      <formula>AND(#REF!&lt;&gt;"COMPOSICAO",#REF!&lt;&gt;"INSUMO",#REF!&lt;&gt;"")</formula>
    </cfRule>
    <cfRule type="expression" dxfId="6206" priority="2366" stopIfTrue="1">
      <formula>AND(OR(#REF!="COMPOSICAO",#REF!="INSUMO",#REF!&lt;&gt;""),#REF!&lt;&gt;"")</formula>
    </cfRule>
  </conditionalFormatting>
  <conditionalFormatting sqref="A436:C436">
    <cfRule type="expression" dxfId="6205" priority="2363" stopIfTrue="1">
      <formula>AND(#REF!&lt;&gt;"COMPOSICAO",#REF!&lt;&gt;"INSUMO",#REF!&lt;&gt;"")</formula>
    </cfRule>
    <cfRule type="expression" dxfId="6204" priority="2364" stopIfTrue="1">
      <formula>AND(OR(#REF!="COMPOSICAO",#REF!="INSUMO",#REF!&lt;&gt;""),#REF!&lt;&gt;"")</formula>
    </cfRule>
  </conditionalFormatting>
  <conditionalFormatting sqref="A440">
    <cfRule type="expression" dxfId="6203" priority="2361" stopIfTrue="1">
      <formula>AND(#REF!&lt;&gt;"COMPOSICAO",#REF!&lt;&gt;"INSUMO",#REF!&lt;&gt;"")</formula>
    </cfRule>
    <cfRule type="expression" dxfId="6202" priority="2362" stopIfTrue="1">
      <formula>AND(OR(#REF!="COMPOSICAO",#REF!="INSUMO",#REF!&lt;&gt;""),#REF!&lt;&gt;"")</formula>
    </cfRule>
  </conditionalFormatting>
  <conditionalFormatting sqref="B440">
    <cfRule type="expression" dxfId="6201" priority="2359" stopIfTrue="1">
      <formula>AND(#REF!&lt;&gt;"COMPOSICAO",#REF!&lt;&gt;"INSUMO",#REF!&lt;&gt;"")</formula>
    </cfRule>
    <cfRule type="expression" dxfId="6200" priority="2360" stopIfTrue="1">
      <formula>AND(OR(#REF!="COMPOSICAO",#REF!="INSUMO",#REF!&lt;&gt;""),#REF!&lt;&gt;"")</formula>
    </cfRule>
  </conditionalFormatting>
  <conditionalFormatting sqref="C440">
    <cfRule type="expression" dxfId="6199" priority="2357" stopIfTrue="1">
      <formula>AND(#REF!&lt;&gt;"COMPOSICAO",#REF!&lt;&gt;"INSUMO",#REF!&lt;&gt;"")</formula>
    </cfRule>
  </conditionalFormatting>
  <conditionalFormatting sqref="C440">
    <cfRule type="expression" dxfId="6198" priority="2358" stopIfTrue="1">
      <formula>AND(OR(#REF!="COMPOSICAO",#REF!="INSUMO",#REF!&lt;&gt;""),#REF!&lt;&gt;"")</formula>
    </cfRule>
  </conditionalFormatting>
  <conditionalFormatting sqref="A443:B443">
    <cfRule type="expression" dxfId="6197" priority="2355" stopIfTrue="1">
      <formula>AND(#REF!&lt;&gt;"COMPOSICAO",#REF!&lt;&gt;"INSUMO",#REF!&lt;&gt;"")</formula>
    </cfRule>
    <cfRule type="expression" dxfId="6196" priority="2356" stopIfTrue="1">
      <formula>AND(OR(#REF!="COMPOSICAO",#REF!="INSUMO",#REF!&lt;&gt;""),#REF!&lt;&gt;"")</formula>
    </cfRule>
  </conditionalFormatting>
  <conditionalFormatting sqref="C443">
    <cfRule type="expression" dxfId="6195" priority="2353" stopIfTrue="1">
      <formula>AND(#REF!&lt;&gt;"COMPOSICAO",#REF!&lt;&gt;"INSUMO",#REF!&lt;&gt;"")</formula>
    </cfRule>
  </conditionalFormatting>
  <conditionalFormatting sqref="C443">
    <cfRule type="expression" dxfId="6194" priority="2354" stopIfTrue="1">
      <formula>AND(OR(#REF!="COMPOSICAO",#REF!="INSUMO",#REF!&lt;&gt;""),#REF!&lt;&gt;"")</formula>
    </cfRule>
  </conditionalFormatting>
  <conditionalFormatting sqref="D438:D439">
    <cfRule type="expression" dxfId="6193" priority="2351" stopIfTrue="1">
      <formula>AND(#REF!&lt;&gt;"COMPOSICAO",#REF!&lt;&gt;"INSUMO",#REF!&lt;&gt;"")</formula>
    </cfRule>
    <cfRule type="expression" dxfId="6192" priority="2352" stopIfTrue="1">
      <formula>AND(OR(#REF!="COMPOSICAO",#REF!="INSUMO",#REF!&lt;&gt;""),#REF!&lt;&gt;"")</formula>
    </cfRule>
  </conditionalFormatting>
  <conditionalFormatting sqref="E437:F437">
    <cfRule type="expression" dxfId="6191" priority="2349" stopIfTrue="1">
      <formula>AND(#REF!&lt;&gt;"COMPOSICAO",#REF!&lt;&gt;"INSUMO",#REF!&lt;&gt;"")</formula>
    </cfRule>
    <cfRule type="expression" dxfId="6190" priority="2350" stopIfTrue="1">
      <formula>AND(OR(#REF!="COMPOSICAO",#REF!="INSUMO",#REF!&lt;&gt;""),#REF!&lt;&gt;"")</formula>
    </cfRule>
  </conditionalFormatting>
  <conditionalFormatting sqref="B437:D437">
    <cfRule type="expression" dxfId="6189" priority="2347" stopIfTrue="1">
      <formula>AND(#REF!&lt;&gt;"COMPOSICAO",#REF!&lt;&gt;"INSUMO",#REF!&lt;&gt;"")</formula>
    </cfRule>
    <cfRule type="expression" dxfId="6188" priority="2348" stopIfTrue="1">
      <formula>AND(OR(#REF!="COMPOSICAO",#REF!="INSUMO",#REF!&lt;&gt;""),#REF!&lt;&gt;"")</formula>
    </cfRule>
  </conditionalFormatting>
  <conditionalFormatting sqref="C438:C439">
    <cfRule type="expression" dxfId="6187" priority="2345" stopIfTrue="1">
      <formula>AND(#REF!&lt;&gt;"COMPOSICAO",#REF!&lt;&gt;"INSUMO",#REF!&lt;&gt;"")</formula>
    </cfRule>
  </conditionalFormatting>
  <conditionalFormatting sqref="C438:C439">
    <cfRule type="expression" dxfId="6186" priority="2346" stopIfTrue="1">
      <formula>AND(OR(#REF!="COMPOSICAO",#REF!="INSUMO",#REF!&lt;&gt;""),#REF!&lt;&gt;"")</formula>
    </cfRule>
  </conditionalFormatting>
  <conditionalFormatting sqref="A438:B439">
    <cfRule type="expression" dxfId="6185" priority="2343" stopIfTrue="1">
      <formula>AND(#REF!&lt;&gt;"COMPOSICAO",#REF!&lt;&gt;"INSUMO",#REF!&lt;&gt;"")</formula>
    </cfRule>
    <cfRule type="expression" dxfId="6184" priority="2344" stopIfTrue="1">
      <formula>AND(OR(#REF!="COMPOSICAO",#REF!="INSUMO",#REF!&lt;&gt;""),#REF!&lt;&gt;"")</formula>
    </cfRule>
  </conditionalFormatting>
  <conditionalFormatting sqref="A453:B454 D452:D455 E450:F455">
    <cfRule type="expression" dxfId="6183" priority="2341" stopIfTrue="1">
      <formula>AND(#REF!&lt;&gt;"COMPOSICAO",#REF!&lt;&gt;"INSUMO",#REF!&lt;&gt;"")</formula>
    </cfRule>
    <cfRule type="expression" dxfId="6182" priority="2342" stopIfTrue="1">
      <formula>AND(OR(#REF!="COMPOSICAO",#REF!="INSUMO",#REF!&lt;&gt;""),#REF!&lt;&gt;"")</formula>
    </cfRule>
  </conditionalFormatting>
  <conditionalFormatting sqref="C453:C454">
    <cfRule type="expression" dxfId="6181" priority="2339" stopIfTrue="1">
      <formula>AND(#REF!&lt;&gt;"COMPOSICAO",#REF!&lt;&gt;"INSUMO",#REF!&lt;&gt;"")</formula>
    </cfRule>
  </conditionalFormatting>
  <conditionalFormatting sqref="C453:C454">
    <cfRule type="expression" dxfId="6180" priority="2340" stopIfTrue="1">
      <formula>AND(OR(#REF!="COMPOSICAO",#REF!="INSUMO",#REF!&lt;&gt;""),#REF!&lt;&gt;"")</formula>
    </cfRule>
  </conditionalFormatting>
  <conditionalFormatting sqref="A449">
    <cfRule type="expression" dxfId="6179" priority="2337" stopIfTrue="1">
      <formula>AND(#REF!&lt;&gt;"COMPOSICAO",#REF!&lt;&gt;"INSUMO",#REF!&lt;&gt;"")</formula>
    </cfRule>
    <cfRule type="expression" dxfId="6178" priority="2338" stopIfTrue="1">
      <formula>AND(OR(#REF!="COMPOSICAO",#REF!="INSUMO",#REF!&lt;&gt;""),#REF!&lt;&gt;"")</formula>
    </cfRule>
  </conditionalFormatting>
  <conditionalFormatting sqref="A448:C448">
    <cfRule type="expression" dxfId="6177" priority="2335" stopIfTrue="1">
      <formula>AND(#REF!&lt;&gt;"COMPOSICAO",#REF!&lt;&gt;"INSUMO",#REF!&lt;&gt;"")</formula>
    </cfRule>
    <cfRule type="expression" dxfId="6176" priority="2336" stopIfTrue="1">
      <formula>AND(OR(#REF!="COMPOSICAO",#REF!="INSUMO",#REF!&lt;&gt;""),#REF!&lt;&gt;"")</formula>
    </cfRule>
  </conditionalFormatting>
  <conditionalFormatting sqref="A452">
    <cfRule type="expression" dxfId="6175" priority="2333" stopIfTrue="1">
      <formula>AND(#REF!&lt;&gt;"COMPOSICAO",#REF!&lt;&gt;"INSUMO",#REF!&lt;&gt;"")</formula>
    </cfRule>
    <cfRule type="expression" dxfId="6174" priority="2334" stopIfTrue="1">
      <formula>AND(OR(#REF!="COMPOSICAO",#REF!="INSUMO",#REF!&lt;&gt;""),#REF!&lt;&gt;"")</formula>
    </cfRule>
  </conditionalFormatting>
  <conditionalFormatting sqref="B452">
    <cfRule type="expression" dxfId="6173" priority="2331" stopIfTrue="1">
      <formula>AND(#REF!&lt;&gt;"COMPOSICAO",#REF!&lt;&gt;"INSUMO",#REF!&lt;&gt;"")</formula>
    </cfRule>
    <cfRule type="expression" dxfId="6172" priority="2332" stopIfTrue="1">
      <formula>AND(OR(#REF!="COMPOSICAO",#REF!="INSUMO",#REF!&lt;&gt;""),#REF!&lt;&gt;"")</formula>
    </cfRule>
  </conditionalFormatting>
  <conditionalFormatting sqref="C452">
    <cfRule type="expression" dxfId="6171" priority="2329" stopIfTrue="1">
      <formula>AND(#REF!&lt;&gt;"COMPOSICAO",#REF!&lt;&gt;"INSUMO",#REF!&lt;&gt;"")</formula>
    </cfRule>
  </conditionalFormatting>
  <conditionalFormatting sqref="C452">
    <cfRule type="expression" dxfId="6170" priority="2330" stopIfTrue="1">
      <formula>AND(OR(#REF!="COMPOSICAO",#REF!="INSUMO",#REF!&lt;&gt;""),#REF!&lt;&gt;"")</formula>
    </cfRule>
  </conditionalFormatting>
  <conditionalFormatting sqref="A455:B455">
    <cfRule type="expression" dxfId="6169" priority="2327" stopIfTrue="1">
      <formula>AND(#REF!&lt;&gt;"COMPOSICAO",#REF!&lt;&gt;"INSUMO",#REF!&lt;&gt;"")</formula>
    </cfRule>
    <cfRule type="expression" dxfId="6168" priority="2328" stopIfTrue="1">
      <formula>AND(OR(#REF!="COMPOSICAO",#REF!="INSUMO",#REF!&lt;&gt;""),#REF!&lt;&gt;"")</formula>
    </cfRule>
  </conditionalFormatting>
  <conditionalFormatting sqref="C455">
    <cfRule type="expression" dxfId="6167" priority="2325" stopIfTrue="1">
      <formula>AND(#REF!&lt;&gt;"COMPOSICAO",#REF!&lt;&gt;"INSUMO",#REF!&lt;&gt;"")</formula>
    </cfRule>
  </conditionalFormatting>
  <conditionalFormatting sqref="C455">
    <cfRule type="expression" dxfId="6166" priority="2326" stopIfTrue="1">
      <formula>AND(OR(#REF!="COMPOSICAO",#REF!="INSUMO",#REF!&lt;&gt;""),#REF!&lt;&gt;"")</formula>
    </cfRule>
  </conditionalFormatting>
  <conditionalFormatting sqref="D450:D451">
    <cfRule type="expression" dxfId="6165" priority="2323" stopIfTrue="1">
      <formula>AND(#REF!&lt;&gt;"COMPOSICAO",#REF!&lt;&gt;"INSUMO",#REF!&lt;&gt;"")</formula>
    </cfRule>
    <cfRule type="expression" dxfId="6164" priority="2324" stopIfTrue="1">
      <formula>AND(OR(#REF!="COMPOSICAO",#REF!="INSUMO",#REF!&lt;&gt;""),#REF!&lt;&gt;"")</formula>
    </cfRule>
  </conditionalFormatting>
  <conditionalFormatting sqref="C450:C451">
    <cfRule type="expression" dxfId="6163" priority="2321" stopIfTrue="1">
      <formula>AND(#REF!&lt;&gt;"COMPOSICAO",#REF!&lt;&gt;"INSUMO",#REF!&lt;&gt;"")</formula>
    </cfRule>
  </conditionalFormatting>
  <conditionalFormatting sqref="C450:C451">
    <cfRule type="expression" dxfId="6162" priority="2322" stopIfTrue="1">
      <formula>AND(OR(#REF!="COMPOSICAO",#REF!="INSUMO",#REF!&lt;&gt;""),#REF!&lt;&gt;"")</formula>
    </cfRule>
  </conditionalFormatting>
  <conditionalFormatting sqref="A450:B451">
    <cfRule type="expression" dxfId="6161" priority="2319" stopIfTrue="1">
      <formula>AND(#REF!&lt;&gt;"COMPOSICAO",#REF!&lt;&gt;"INSUMO",#REF!&lt;&gt;"")</formula>
    </cfRule>
    <cfRule type="expression" dxfId="6160" priority="2320" stopIfTrue="1">
      <formula>AND(OR(#REF!="COMPOSICAO",#REF!="INSUMO",#REF!&lt;&gt;""),#REF!&lt;&gt;"")</formula>
    </cfRule>
  </conditionalFormatting>
  <conditionalFormatting sqref="E449:F449">
    <cfRule type="expression" dxfId="6159" priority="2317" stopIfTrue="1">
      <formula>AND(#REF!&lt;&gt;"COMPOSICAO",#REF!&lt;&gt;"INSUMO",#REF!&lt;&gt;"")</formula>
    </cfRule>
    <cfRule type="expression" dxfId="6158" priority="2318" stopIfTrue="1">
      <formula>AND(OR(#REF!="COMPOSICAO",#REF!="INSUMO",#REF!&lt;&gt;""),#REF!&lt;&gt;"")</formula>
    </cfRule>
  </conditionalFormatting>
  <conditionalFormatting sqref="B449:D449">
    <cfRule type="expression" dxfId="6157" priority="2315" stopIfTrue="1">
      <formula>AND(#REF!&lt;&gt;"COMPOSICAO",#REF!&lt;&gt;"INSUMO",#REF!&lt;&gt;"")</formula>
    </cfRule>
    <cfRule type="expression" dxfId="6156" priority="2316" stopIfTrue="1">
      <formula>AND(OR(#REF!="COMPOSICAO",#REF!="INSUMO",#REF!&lt;&gt;""),#REF!&lt;&gt;"")</formula>
    </cfRule>
  </conditionalFormatting>
  <conditionalFormatting sqref="A465:B465 D464:D467 E462:F467">
    <cfRule type="expression" dxfId="6155" priority="2313" stopIfTrue="1">
      <formula>AND(#REF!&lt;&gt;"COMPOSICAO",#REF!&lt;&gt;"INSUMO",#REF!&lt;&gt;"")</formula>
    </cfRule>
    <cfRule type="expression" dxfId="6154" priority="2314" stopIfTrue="1">
      <formula>AND(OR(#REF!="COMPOSICAO",#REF!="INSUMO",#REF!&lt;&gt;""),#REF!&lt;&gt;"")</formula>
    </cfRule>
  </conditionalFormatting>
  <conditionalFormatting sqref="C465:C466">
    <cfRule type="expression" dxfId="6153" priority="2311" stopIfTrue="1">
      <formula>AND(#REF!&lt;&gt;"COMPOSICAO",#REF!&lt;&gt;"INSUMO",#REF!&lt;&gt;"")</formula>
    </cfRule>
  </conditionalFormatting>
  <conditionalFormatting sqref="C465:C466">
    <cfRule type="expression" dxfId="6152" priority="2312" stopIfTrue="1">
      <formula>AND(OR(#REF!="COMPOSICAO",#REF!="INSUMO",#REF!&lt;&gt;""),#REF!&lt;&gt;"")</formula>
    </cfRule>
  </conditionalFormatting>
  <conditionalFormatting sqref="A461">
    <cfRule type="expression" dxfId="6151" priority="2309" stopIfTrue="1">
      <formula>AND(#REF!&lt;&gt;"COMPOSICAO",#REF!&lt;&gt;"INSUMO",#REF!&lt;&gt;"")</formula>
    </cfRule>
    <cfRule type="expression" dxfId="6150" priority="2310" stopIfTrue="1">
      <formula>AND(OR(#REF!="COMPOSICAO",#REF!="INSUMO",#REF!&lt;&gt;""),#REF!&lt;&gt;"")</formula>
    </cfRule>
  </conditionalFormatting>
  <conditionalFormatting sqref="A460:C460">
    <cfRule type="expression" dxfId="6149" priority="2307" stopIfTrue="1">
      <formula>AND(#REF!&lt;&gt;"COMPOSICAO",#REF!&lt;&gt;"INSUMO",#REF!&lt;&gt;"")</formula>
    </cfRule>
    <cfRule type="expression" dxfId="6148" priority="2308" stopIfTrue="1">
      <formula>AND(OR(#REF!="COMPOSICAO",#REF!="INSUMO",#REF!&lt;&gt;""),#REF!&lt;&gt;"")</formula>
    </cfRule>
  </conditionalFormatting>
  <conditionalFormatting sqref="A464">
    <cfRule type="expression" dxfId="6147" priority="2305" stopIfTrue="1">
      <formula>AND(#REF!&lt;&gt;"COMPOSICAO",#REF!&lt;&gt;"INSUMO",#REF!&lt;&gt;"")</formula>
    </cfRule>
    <cfRule type="expression" dxfId="6146" priority="2306" stopIfTrue="1">
      <formula>AND(OR(#REF!="COMPOSICAO",#REF!="INSUMO",#REF!&lt;&gt;""),#REF!&lt;&gt;"")</formula>
    </cfRule>
  </conditionalFormatting>
  <conditionalFormatting sqref="B464">
    <cfRule type="expression" dxfId="6145" priority="2303" stopIfTrue="1">
      <formula>AND(#REF!&lt;&gt;"COMPOSICAO",#REF!&lt;&gt;"INSUMO",#REF!&lt;&gt;"")</formula>
    </cfRule>
    <cfRule type="expression" dxfId="6144" priority="2304" stopIfTrue="1">
      <formula>AND(OR(#REF!="COMPOSICAO",#REF!="INSUMO",#REF!&lt;&gt;""),#REF!&lt;&gt;"")</formula>
    </cfRule>
  </conditionalFormatting>
  <conditionalFormatting sqref="C464">
    <cfRule type="expression" dxfId="6143" priority="2301" stopIfTrue="1">
      <formula>AND(#REF!&lt;&gt;"COMPOSICAO",#REF!&lt;&gt;"INSUMO",#REF!&lt;&gt;"")</formula>
    </cfRule>
  </conditionalFormatting>
  <conditionalFormatting sqref="C464">
    <cfRule type="expression" dxfId="6142" priority="2302" stopIfTrue="1">
      <formula>AND(OR(#REF!="COMPOSICAO",#REF!="INSUMO",#REF!&lt;&gt;""),#REF!&lt;&gt;"")</formula>
    </cfRule>
  </conditionalFormatting>
  <conditionalFormatting sqref="A467:B467">
    <cfRule type="expression" dxfId="6141" priority="2299" stopIfTrue="1">
      <formula>AND(#REF!&lt;&gt;"COMPOSICAO",#REF!&lt;&gt;"INSUMO",#REF!&lt;&gt;"")</formula>
    </cfRule>
    <cfRule type="expression" dxfId="6140" priority="2300" stopIfTrue="1">
      <formula>AND(OR(#REF!="COMPOSICAO",#REF!="INSUMO",#REF!&lt;&gt;""),#REF!&lt;&gt;"")</formula>
    </cfRule>
  </conditionalFormatting>
  <conditionalFormatting sqref="C467">
    <cfRule type="expression" dxfId="6139" priority="2297" stopIfTrue="1">
      <formula>AND(#REF!&lt;&gt;"COMPOSICAO",#REF!&lt;&gt;"INSUMO",#REF!&lt;&gt;"")</formula>
    </cfRule>
  </conditionalFormatting>
  <conditionalFormatting sqref="C467">
    <cfRule type="expression" dxfId="6138" priority="2298" stopIfTrue="1">
      <formula>AND(OR(#REF!="COMPOSICAO",#REF!="INSUMO",#REF!&lt;&gt;""),#REF!&lt;&gt;"")</formula>
    </cfRule>
  </conditionalFormatting>
  <conditionalFormatting sqref="D462:D463">
    <cfRule type="expression" dxfId="6137" priority="2295" stopIfTrue="1">
      <formula>AND(#REF!&lt;&gt;"COMPOSICAO",#REF!&lt;&gt;"INSUMO",#REF!&lt;&gt;"")</formula>
    </cfRule>
    <cfRule type="expression" dxfId="6136" priority="2296" stopIfTrue="1">
      <formula>AND(OR(#REF!="COMPOSICAO",#REF!="INSUMO",#REF!&lt;&gt;""),#REF!&lt;&gt;"")</formula>
    </cfRule>
  </conditionalFormatting>
  <conditionalFormatting sqref="C462:C463">
    <cfRule type="expression" dxfId="6135" priority="2293" stopIfTrue="1">
      <formula>AND(#REF!&lt;&gt;"COMPOSICAO",#REF!&lt;&gt;"INSUMO",#REF!&lt;&gt;"")</formula>
    </cfRule>
  </conditionalFormatting>
  <conditionalFormatting sqref="C462:C463">
    <cfRule type="expression" dxfId="6134" priority="2294" stopIfTrue="1">
      <formula>AND(OR(#REF!="COMPOSICAO",#REF!="INSUMO",#REF!&lt;&gt;""),#REF!&lt;&gt;"")</formula>
    </cfRule>
  </conditionalFormatting>
  <conditionalFormatting sqref="A462:B463">
    <cfRule type="expression" dxfId="6133" priority="2291" stopIfTrue="1">
      <formula>AND(#REF!&lt;&gt;"COMPOSICAO",#REF!&lt;&gt;"INSUMO",#REF!&lt;&gt;"")</formula>
    </cfRule>
    <cfRule type="expression" dxfId="6132" priority="2292" stopIfTrue="1">
      <formula>AND(OR(#REF!="COMPOSICAO",#REF!="INSUMO",#REF!&lt;&gt;""),#REF!&lt;&gt;"")</formula>
    </cfRule>
  </conditionalFormatting>
  <conditionalFormatting sqref="E461:F461">
    <cfRule type="expression" dxfId="6131" priority="2289" stopIfTrue="1">
      <formula>AND(#REF!&lt;&gt;"COMPOSICAO",#REF!&lt;&gt;"INSUMO",#REF!&lt;&gt;"")</formula>
    </cfRule>
    <cfRule type="expression" dxfId="6130" priority="2290" stopIfTrue="1">
      <formula>AND(OR(#REF!="COMPOSICAO",#REF!="INSUMO",#REF!&lt;&gt;""),#REF!&lt;&gt;"")</formula>
    </cfRule>
  </conditionalFormatting>
  <conditionalFormatting sqref="B461:D461">
    <cfRule type="expression" dxfId="6129" priority="2287" stopIfTrue="1">
      <formula>AND(#REF!&lt;&gt;"COMPOSICAO",#REF!&lt;&gt;"INSUMO",#REF!&lt;&gt;"")</formula>
    </cfRule>
    <cfRule type="expression" dxfId="6128" priority="2288" stopIfTrue="1">
      <formula>AND(OR(#REF!="COMPOSICAO",#REF!="INSUMO",#REF!&lt;&gt;""),#REF!&lt;&gt;"")</formula>
    </cfRule>
  </conditionalFormatting>
  <conditionalFormatting sqref="A466:B466">
    <cfRule type="expression" dxfId="6127" priority="2285" stopIfTrue="1">
      <formula>AND(#REF!&lt;&gt;"COMPOSICAO",#REF!&lt;&gt;"INSUMO",#REF!&lt;&gt;"")</formula>
    </cfRule>
    <cfRule type="expression" dxfId="6126" priority="2286" stopIfTrue="1">
      <formula>AND(OR(#REF!="COMPOSICAO",#REF!="INSUMO",#REF!&lt;&gt;""),#REF!&lt;&gt;"")</formula>
    </cfRule>
  </conditionalFormatting>
  <conditionalFormatting sqref="A477:B477 D476:D479 E474:F479">
    <cfRule type="expression" dxfId="6125" priority="2283" stopIfTrue="1">
      <formula>AND(#REF!&lt;&gt;"COMPOSICAO",#REF!&lt;&gt;"INSUMO",#REF!&lt;&gt;"")</formula>
    </cfRule>
    <cfRule type="expression" dxfId="6124" priority="2284" stopIfTrue="1">
      <formula>AND(OR(#REF!="COMPOSICAO",#REF!="INSUMO",#REF!&lt;&gt;""),#REF!&lt;&gt;"")</formula>
    </cfRule>
  </conditionalFormatting>
  <conditionalFormatting sqref="C477:C478">
    <cfRule type="expression" dxfId="6123" priority="2281" stopIfTrue="1">
      <formula>AND(#REF!&lt;&gt;"COMPOSICAO",#REF!&lt;&gt;"INSUMO",#REF!&lt;&gt;"")</formula>
    </cfRule>
  </conditionalFormatting>
  <conditionalFormatting sqref="C477:C478">
    <cfRule type="expression" dxfId="6122" priority="2282" stopIfTrue="1">
      <formula>AND(OR(#REF!="COMPOSICAO",#REF!="INSUMO",#REF!&lt;&gt;""),#REF!&lt;&gt;"")</formula>
    </cfRule>
  </conditionalFormatting>
  <conditionalFormatting sqref="A473">
    <cfRule type="expression" dxfId="6121" priority="2279" stopIfTrue="1">
      <formula>AND(#REF!&lt;&gt;"COMPOSICAO",#REF!&lt;&gt;"INSUMO",#REF!&lt;&gt;"")</formula>
    </cfRule>
    <cfRule type="expression" dxfId="6120" priority="2280" stopIfTrue="1">
      <formula>AND(OR(#REF!="COMPOSICAO",#REF!="INSUMO",#REF!&lt;&gt;""),#REF!&lt;&gt;"")</formula>
    </cfRule>
  </conditionalFormatting>
  <conditionalFormatting sqref="A472:C472">
    <cfRule type="expression" dxfId="6119" priority="2277" stopIfTrue="1">
      <formula>AND(#REF!&lt;&gt;"COMPOSICAO",#REF!&lt;&gt;"INSUMO",#REF!&lt;&gt;"")</formula>
    </cfRule>
    <cfRule type="expression" dxfId="6118" priority="2278" stopIfTrue="1">
      <formula>AND(OR(#REF!="COMPOSICAO",#REF!="INSUMO",#REF!&lt;&gt;""),#REF!&lt;&gt;"")</formula>
    </cfRule>
  </conditionalFormatting>
  <conditionalFormatting sqref="A476">
    <cfRule type="expression" dxfId="6117" priority="2275" stopIfTrue="1">
      <formula>AND(#REF!&lt;&gt;"COMPOSICAO",#REF!&lt;&gt;"INSUMO",#REF!&lt;&gt;"")</formula>
    </cfRule>
    <cfRule type="expression" dxfId="6116" priority="2276" stopIfTrue="1">
      <formula>AND(OR(#REF!="COMPOSICAO",#REF!="INSUMO",#REF!&lt;&gt;""),#REF!&lt;&gt;"")</formula>
    </cfRule>
  </conditionalFormatting>
  <conditionalFormatting sqref="B476">
    <cfRule type="expression" dxfId="6115" priority="2273" stopIfTrue="1">
      <formula>AND(#REF!&lt;&gt;"COMPOSICAO",#REF!&lt;&gt;"INSUMO",#REF!&lt;&gt;"")</formula>
    </cfRule>
    <cfRule type="expression" dxfId="6114" priority="2274" stopIfTrue="1">
      <formula>AND(OR(#REF!="COMPOSICAO",#REF!="INSUMO",#REF!&lt;&gt;""),#REF!&lt;&gt;"")</formula>
    </cfRule>
  </conditionalFormatting>
  <conditionalFormatting sqref="C476">
    <cfRule type="expression" dxfId="6113" priority="2271" stopIfTrue="1">
      <formula>AND(#REF!&lt;&gt;"COMPOSICAO",#REF!&lt;&gt;"INSUMO",#REF!&lt;&gt;"")</formula>
    </cfRule>
  </conditionalFormatting>
  <conditionalFormatting sqref="C476">
    <cfRule type="expression" dxfId="6112" priority="2272" stopIfTrue="1">
      <formula>AND(OR(#REF!="COMPOSICAO",#REF!="INSUMO",#REF!&lt;&gt;""),#REF!&lt;&gt;"")</formula>
    </cfRule>
  </conditionalFormatting>
  <conditionalFormatting sqref="A479:B479">
    <cfRule type="expression" dxfId="6111" priority="2269" stopIfTrue="1">
      <formula>AND(#REF!&lt;&gt;"COMPOSICAO",#REF!&lt;&gt;"INSUMO",#REF!&lt;&gt;"")</formula>
    </cfRule>
    <cfRule type="expression" dxfId="6110" priority="2270" stopIfTrue="1">
      <formula>AND(OR(#REF!="COMPOSICAO",#REF!="INSUMO",#REF!&lt;&gt;""),#REF!&lt;&gt;"")</formula>
    </cfRule>
  </conditionalFormatting>
  <conditionalFormatting sqref="C479">
    <cfRule type="expression" dxfId="6109" priority="2267" stopIfTrue="1">
      <formula>AND(#REF!&lt;&gt;"COMPOSICAO",#REF!&lt;&gt;"INSUMO",#REF!&lt;&gt;"")</formula>
    </cfRule>
  </conditionalFormatting>
  <conditionalFormatting sqref="C479">
    <cfRule type="expression" dxfId="6108" priority="2268" stopIfTrue="1">
      <formula>AND(OR(#REF!="COMPOSICAO",#REF!="INSUMO",#REF!&lt;&gt;""),#REF!&lt;&gt;"")</formula>
    </cfRule>
  </conditionalFormatting>
  <conditionalFormatting sqref="D474:D475">
    <cfRule type="expression" dxfId="6107" priority="2265" stopIfTrue="1">
      <formula>AND(#REF!&lt;&gt;"COMPOSICAO",#REF!&lt;&gt;"INSUMO",#REF!&lt;&gt;"")</formula>
    </cfRule>
    <cfRule type="expression" dxfId="6106" priority="2266" stopIfTrue="1">
      <formula>AND(OR(#REF!="COMPOSICAO",#REF!="INSUMO",#REF!&lt;&gt;""),#REF!&lt;&gt;"")</formula>
    </cfRule>
  </conditionalFormatting>
  <conditionalFormatting sqref="C474:C475">
    <cfRule type="expression" dxfId="6105" priority="2263" stopIfTrue="1">
      <formula>AND(#REF!&lt;&gt;"COMPOSICAO",#REF!&lt;&gt;"INSUMO",#REF!&lt;&gt;"")</formula>
    </cfRule>
  </conditionalFormatting>
  <conditionalFormatting sqref="C474:C475">
    <cfRule type="expression" dxfId="6104" priority="2264" stopIfTrue="1">
      <formula>AND(OR(#REF!="COMPOSICAO",#REF!="INSUMO",#REF!&lt;&gt;""),#REF!&lt;&gt;"")</formula>
    </cfRule>
  </conditionalFormatting>
  <conditionalFormatting sqref="A474:B475">
    <cfRule type="expression" dxfId="6103" priority="2261" stopIfTrue="1">
      <formula>AND(#REF!&lt;&gt;"COMPOSICAO",#REF!&lt;&gt;"INSUMO",#REF!&lt;&gt;"")</formula>
    </cfRule>
    <cfRule type="expression" dxfId="6102" priority="2262" stopIfTrue="1">
      <formula>AND(OR(#REF!="COMPOSICAO",#REF!="INSUMO",#REF!&lt;&gt;""),#REF!&lt;&gt;"")</formula>
    </cfRule>
  </conditionalFormatting>
  <conditionalFormatting sqref="E473:F473">
    <cfRule type="expression" dxfId="6101" priority="2259" stopIfTrue="1">
      <formula>AND(#REF!&lt;&gt;"COMPOSICAO",#REF!&lt;&gt;"INSUMO",#REF!&lt;&gt;"")</formula>
    </cfRule>
    <cfRule type="expression" dxfId="6100" priority="2260" stopIfTrue="1">
      <formula>AND(OR(#REF!="COMPOSICAO",#REF!="INSUMO",#REF!&lt;&gt;""),#REF!&lt;&gt;"")</formula>
    </cfRule>
  </conditionalFormatting>
  <conditionalFormatting sqref="B473:D473">
    <cfRule type="expression" dxfId="6099" priority="2257" stopIfTrue="1">
      <formula>AND(#REF!&lt;&gt;"COMPOSICAO",#REF!&lt;&gt;"INSUMO",#REF!&lt;&gt;"")</formula>
    </cfRule>
    <cfRule type="expression" dxfId="6098" priority="2258" stopIfTrue="1">
      <formula>AND(OR(#REF!="COMPOSICAO",#REF!="INSUMO",#REF!&lt;&gt;""),#REF!&lt;&gt;"")</formula>
    </cfRule>
  </conditionalFormatting>
  <conditionalFormatting sqref="A478:B478">
    <cfRule type="expression" dxfId="6097" priority="2253" stopIfTrue="1">
      <formula>AND(#REF!&lt;&gt;"COMPOSICAO",#REF!&lt;&gt;"INSUMO",#REF!&lt;&gt;"")</formula>
    </cfRule>
    <cfRule type="expression" dxfId="6096" priority="2254" stopIfTrue="1">
      <formula>AND(OR(#REF!="COMPOSICAO",#REF!="INSUMO",#REF!&lt;&gt;""),#REF!&lt;&gt;"")</formula>
    </cfRule>
  </conditionalFormatting>
  <conditionalFormatting sqref="A489:B489 D488:D491 E486:F491">
    <cfRule type="expression" dxfId="6095" priority="2251" stopIfTrue="1">
      <formula>AND(#REF!&lt;&gt;"COMPOSICAO",#REF!&lt;&gt;"INSUMO",#REF!&lt;&gt;"")</formula>
    </cfRule>
    <cfRule type="expression" dxfId="6094" priority="2252" stopIfTrue="1">
      <formula>AND(OR(#REF!="COMPOSICAO",#REF!="INSUMO",#REF!&lt;&gt;""),#REF!&lt;&gt;"")</formula>
    </cfRule>
  </conditionalFormatting>
  <conditionalFormatting sqref="C489:C490">
    <cfRule type="expression" dxfId="6093" priority="2249" stopIfTrue="1">
      <formula>AND(#REF!&lt;&gt;"COMPOSICAO",#REF!&lt;&gt;"INSUMO",#REF!&lt;&gt;"")</formula>
    </cfRule>
  </conditionalFormatting>
  <conditionalFormatting sqref="C489:C490">
    <cfRule type="expression" dxfId="6092" priority="2250" stopIfTrue="1">
      <formula>AND(OR(#REF!="COMPOSICAO",#REF!="INSUMO",#REF!&lt;&gt;""),#REF!&lt;&gt;"")</formula>
    </cfRule>
  </conditionalFormatting>
  <conditionalFormatting sqref="A485">
    <cfRule type="expression" dxfId="6091" priority="2247" stopIfTrue="1">
      <formula>AND(#REF!&lt;&gt;"COMPOSICAO",#REF!&lt;&gt;"INSUMO",#REF!&lt;&gt;"")</formula>
    </cfRule>
    <cfRule type="expression" dxfId="6090" priority="2248" stopIfTrue="1">
      <formula>AND(OR(#REF!="COMPOSICAO",#REF!="INSUMO",#REF!&lt;&gt;""),#REF!&lt;&gt;"")</formula>
    </cfRule>
  </conditionalFormatting>
  <conditionalFormatting sqref="A484:C484">
    <cfRule type="expression" dxfId="6089" priority="2245" stopIfTrue="1">
      <formula>AND(#REF!&lt;&gt;"COMPOSICAO",#REF!&lt;&gt;"INSUMO",#REF!&lt;&gt;"")</formula>
    </cfRule>
    <cfRule type="expression" dxfId="6088" priority="2246" stopIfTrue="1">
      <formula>AND(OR(#REF!="COMPOSICAO",#REF!="INSUMO",#REF!&lt;&gt;""),#REF!&lt;&gt;"")</formula>
    </cfRule>
  </conditionalFormatting>
  <conditionalFormatting sqref="A488">
    <cfRule type="expression" dxfId="6087" priority="2243" stopIfTrue="1">
      <formula>AND(#REF!&lt;&gt;"COMPOSICAO",#REF!&lt;&gt;"INSUMO",#REF!&lt;&gt;"")</formula>
    </cfRule>
    <cfRule type="expression" dxfId="6086" priority="2244" stopIfTrue="1">
      <formula>AND(OR(#REF!="COMPOSICAO",#REF!="INSUMO",#REF!&lt;&gt;""),#REF!&lt;&gt;"")</formula>
    </cfRule>
  </conditionalFormatting>
  <conditionalFormatting sqref="B488">
    <cfRule type="expression" dxfId="6085" priority="2241" stopIfTrue="1">
      <formula>AND(#REF!&lt;&gt;"COMPOSICAO",#REF!&lt;&gt;"INSUMO",#REF!&lt;&gt;"")</formula>
    </cfRule>
    <cfRule type="expression" dxfId="6084" priority="2242" stopIfTrue="1">
      <formula>AND(OR(#REF!="COMPOSICAO",#REF!="INSUMO",#REF!&lt;&gt;""),#REF!&lt;&gt;"")</formula>
    </cfRule>
  </conditionalFormatting>
  <conditionalFormatting sqref="C488">
    <cfRule type="expression" dxfId="6083" priority="2239" stopIfTrue="1">
      <formula>AND(#REF!&lt;&gt;"COMPOSICAO",#REF!&lt;&gt;"INSUMO",#REF!&lt;&gt;"")</formula>
    </cfRule>
  </conditionalFormatting>
  <conditionalFormatting sqref="C488">
    <cfRule type="expression" dxfId="6082" priority="2240" stopIfTrue="1">
      <formula>AND(OR(#REF!="COMPOSICAO",#REF!="INSUMO",#REF!&lt;&gt;""),#REF!&lt;&gt;"")</formula>
    </cfRule>
  </conditionalFormatting>
  <conditionalFormatting sqref="A491:B491">
    <cfRule type="expression" dxfId="6081" priority="2237" stopIfTrue="1">
      <formula>AND(#REF!&lt;&gt;"COMPOSICAO",#REF!&lt;&gt;"INSUMO",#REF!&lt;&gt;"")</formula>
    </cfRule>
    <cfRule type="expression" dxfId="6080" priority="2238" stopIfTrue="1">
      <formula>AND(OR(#REF!="COMPOSICAO",#REF!="INSUMO",#REF!&lt;&gt;""),#REF!&lt;&gt;"")</formula>
    </cfRule>
  </conditionalFormatting>
  <conditionalFormatting sqref="C491">
    <cfRule type="expression" dxfId="6079" priority="2235" stopIfTrue="1">
      <formula>AND(#REF!&lt;&gt;"COMPOSICAO",#REF!&lt;&gt;"INSUMO",#REF!&lt;&gt;"")</formula>
    </cfRule>
  </conditionalFormatting>
  <conditionalFormatting sqref="C491">
    <cfRule type="expression" dxfId="6078" priority="2236" stopIfTrue="1">
      <formula>AND(OR(#REF!="COMPOSICAO",#REF!="INSUMO",#REF!&lt;&gt;""),#REF!&lt;&gt;"")</formula>
    </cfRule>
  </conditionalFormatting>
  <conditionalFormatting sqref="D486:D487">
    <cfRule type="expression" dxfId="6077" priority="2233" stopIfTrue="1">
      <formula>AND(#REF!&lt;&gt;"COMPOSICAO",#REF!&lt;&gt;"INSUMO",#REF!&lt;&gt;"")</formula>
    </cfRule>
    <cfRule type="expression" dxfId="6076" priority="2234" stopIfTrue="1">
      <formula>AND(OR(#REF!="COMPOSICAO",#REF!="INSUMO",#REF!&lt;&gt;""),#REF!&lt;&gt;"")</formula>
    </cfRule>
  </conditionalFormatting>
  <conditionalFormatting sqref="C486:C487">
    <cfRule type="expression" dxfId="6075" priority="2231" stopIfTrue="1">
      <formula>AND(#REF!&lt;&gt;"COMPOSICAO",#REF!&lt;&gt;"INSUMO",#REF!&lt;&gt;"")</formula>
    </cfRule>
  </conditionalFormatting>
  <conditionalFormatting sqref="C486:C487">
    <cfRule type="expression" dxfId="6074" priority="2232" stopIfTrue="1">
      <formula>AND(OR(#REF!="COMPOSICAO",#REF!="INSUMO",#REF!&lt;&gt;""),#REF!&lt;&gt;"")</formula>
    </cfRule>
  </conditionalFormatting>
  <conditionalFormatting sqref="A486:B487">
    <cfRule type="expression" dxfId="6073" priority="2229" stopIfTrue="1">
      <formula>AND(#REF!&lt;&gt;"COMPOSICAO",#REF!&lt;&gt;"INSUMO",#REF!&lt;&gt;"")</formula>
    </cfRule>
    <cfRule type="expression" dxfId="6072" priority="2230" stopIfTrue="1">
      <formula>AND(OR(#REF!="COMPOSICAO",#REF!="INSUMO",#REF!&lt;&gt;""),#REF!&lt;&gt;"")</formula>
    </cfRule>
  </conditionalFormatting>
  <conditionalFormatting sqref="E485:F485">
    <cfRule type="expression" dxfId="6071" priority="2227" stopIfTrue="1">
      <formula>AND(#REF!&lt;&gt;"COMPOSICAO",#REF!&lt;&gt;"INSUMO",#REF!&lt;&gt;"")</formula>
    </cfRule>
    <cfRule type="expression" dxfId="6070" priority="2228" stopIfTrue="1">
      <formula>AND(OR(#REF!="COMPOSICAO",#REF!="INSUMO",#REF!&lt;&gt;""),#REF!&lt;&gt;"")</formula>
    </cfRule>
  </conditionalFormatting>
  <conditionalFormatting sqref="B485:D485">
    <cfRule type="expression" dxfId="6069" priority="2225" stopIfTrue="1">
      <formula>AND(#REF!&lt;&gt;"COMPOSICAO",#REF!&lt;&gt;"INSUMO",#REF!&lt;&gt;"")</formula>
    </cfRule>
    <cfRule type="expression" dxfId="6068" priority="2226" stopIfTrue="1">
      <formula>AND(OR(#REF!="COMPOSICAO",#REF!="INSUMO",#REF!&lt;&gt;""),#REF!&lt;&gt;"")</formula>
    </cfRule>
  </conditionalFormatting>
  <conditionalFormatting sqref="A490:B490">
    <cfRule type="expression" dxfId="6067" priority="2221" stopIfTrue="1">
      <formula>AND(#REF!&lt;&gt;"COMPOSICAO",#REF!&lt;&gt;"INSUMO",#REF!&lt;&gt;"")</formula>
    </cfRule>
    <cfRule type="expression" dxfId="6066" priority="2222" stopIfTrue="1">
      <formula>AND(OR(#REF!="COMPOSICAO",#REF!="INSUMO",#REF!&lt;&gt;""),#REF!&lt;&gt;"")</formula>
    </cfRule>
  </conditionalFormatting>
  <conditionalFormatting sqref="A501:B502 D500:D503 E498:F503">
    <cfRule type="expression" dxfId="6065" priority="2219" stopIfTrue="1">
      <formula>AND(#REF!&lt;&gt;"COMPOSICAO",#REF!&lt;&gt;"INSUMO",#REF!&lt;&gt;"")</formula>
    </cfRule>
    <cfRule type="expression" dxfId="6064" priority="2220" stopIfTrue="1">
      <formula>AND(OR(#REF!="COMPOSICAO",#REF!="INSUMO",#REF!&lt;&gt;""),#REF!&lt;&gt;"")</formula>
    </cfRule>
  </conditionalFormatting>
  <conditionalFormatting sqref="C501:C502">
    <cfRule type="expression" dxfId="6063" priority="2217" stopIfTrue="1">
      <formula>AND(#REF!&lt;&gt;"COMPOSICAO",#REF!&lt;&gt;"INSUMO",#REF!&lt;&gt;"")</formula>
    </cfRule>
  </conditionalFormatting>
  <conditionalFormatting sqref="C501:C502">
    <cfRule type="expression" dxfId="6062" priority="2218" stopIfTrue="1">
      <formula>AND(OR(#REF!="COMPOSICAO",#REF!="INSUMO",#REF!&lt;&gt;""),#REF!&lt;&gt;"")</formula>
    </cfRule>
  </conditionalFormatting>
  <conditionalFormatting sqref="A497">
    <cfRule type="expression" dxfId="6061" priority="2215" stopIfTrue="1">
      <formula>AND(#REF!&lt;&gt;"COMPOSICAO",#REF!&lt;&gt;"INSUMO",#REF!&lt;&gt;"")</formula>
    </cfRule>
    <cfRule type="expression" dxfId="6060" priority="2216" stopIfTrue="1">
      <formula>AND(OR(#REF!="COMPOSICAO",#REF!="INSUMO",#REF!&lt;&gt;""),#REF!&lt;&gt;"")</formula>
    </cfRule>
  </conditionalFormatting>
  <conditionalFormatting sqref="A496:C496">
    <cfRule type="expression" dxfId="6059" priority="2213" stopIfTrue="1">
      <formula>AND(#REF!&lt;&gt;"COMPOSICAO",#REF!&lt;&gt;"INSUMO",#REF!&lt;&gt;"")</formula>
    </cfRule>
    <cfRule type="expression" dxfId="6058" priority="2214" stopIfTrue="1">
      <formula>AND(OR(#REF!="COMPOSICAO",#REF!="INSUMO",#REF!&lt;&gt;""),#REF!&lt;&gt;"")</formula>
    </cfRule>
  </conditionalFormatting>
  <conditionalFormatting sqref="A500">
    <cfRule type="expression" dxfId="6057" priority="2211" stopIfTrue="1">
      <formula>AND(#REF!&lt;&gt;"COMPOSICAO",#REF!&lt;&gt;"INSUMO",#REF!&lt;&gt;"")</formula>
    </cfRule>
    <cfRule type="expression" dxfId="6056" priority="2212" stopIfTrue="1">
      <formula>AND(OR(#REF!="COMPOSICAO",#REF!="INSUMO",#REF!&lt;&gt;""),#REF!&lt;&gt;"")</formula>
    </cfRule>
  </conditionalFormatting>
  <conditionalFormatting sqref="B500">
    <cfRule type="expression" dxfId="6055" priority="2209" stopIfTrue="1">
      <formula>AND(#REF!&lt;&gt;"COMPOSICAO",#REF!&lt;&gt;"INSUMO",#REF!&lt;&gt;"")</formula>
    </cfRule>
    <cfRule type="expression" dxfId="6054" priority="2210" stopIfTrue="1">
      <formula>AND(OR(#REF!="COMPOSICAO",#REF!="INSUMO",#REF!&lt;&gt;""),#REF!&lt;&gt;"")</formula>
    </cfRule>
  </conditionalFormatting>
  <conditionalFormatting sqref="C500">
    <cfRule type="expression" dxfId="6053" priority="2207" stopIfTrue="1">
      <formula>AND(#REF!&lt;&gt;"COMPOSICAO",#REF!&lt;&gt;"INSUMO",#REF!&lt;&gt;"")</formula>
    </cfRule>
  </conditionalFormatting>
  <conditionalFormatting sqref="C500">
    <cfRule type="expression" dxfId="6052" priority="2208" stopIfTrue="1">
      <formula>AND(OR(#REF!="COMPOSICAO",#REF!="INSUMO",#REF!&lt;&gt;""),#REF!&lt;&gt;"")</formula>
    </cfRule>
  </conditionalFormatting>
  <conditionalFormatting sqref="A503:B503">
    <cfRule type="expression" dxfId="6051" priority="2205" stopIfTrue="1">
      <formula>AND(#REF!&lt;&gt;"COMPOSICAO",#REF!&lt;&gt;"INSUMO",#REF!&lt;&gt;"")</formula>
    </cfRule>
    <cfRule type="expression" dxfId="6050" priority="2206" stopIfTrue="1">
      <formula>AND(OR(#REF!="COMPOSICAO",#REF!="INSUMO",#REF!&lt;&gt;""),#REF!&lt;&gt;"")</formula>
    </cfRule>
  </conditionalFormatting>
  <conditionalFormatting sqref="C503">
    <cfRule type="expression" dxfId="6049" priority="2203" stopIfTrue="1">
      <formula>AND(#REF!&lt;&gt;"COMPOSICAO",#REF!&lt;&gt;"INSUMO",#REF!&lt;&gt;"")</formula>
    </cfRule>
  </conditionalFormatting>
  <conditionalFormatting sqref="C503">
    <cfRule type="expression" dxfId="6048" priority="2204" stopIfTrue="1">
      <formula>AND(OR(#REF!="COMPOSICAO",#REF!="INSUMO",#REF!&lt;&gt;""),#REF!&lt;&gt;"")</formula>
    </cfRule>
  </conditionalFormatting>
  <conditionalFormatting sqref="D498:D499">
    <cfRule type="expression" dxfId="6047" priority="2201" stopIfTrue="1">
      <formula>AND(#REF!&lt;&gt;"COMPOSICAO",#REF!&lt;&gt;"INSUMO",#REF!&lt;&gt;"")</formula>
    </cfRule>
    <cfRule type="expression" dxfId="6046" priority="2202" stopIfTrue="1">
      <formula>AND(OR(#REF!="COMPOSICAO",#REF!="INSUMO",#REF!&lt;&gt;""),#REF!&lt;&gt;"")</formula>
    </cfRule>
  </conditionalFormatting>
  <conditionalFormatting sqref="E497:F497">
    <cfRule type="expression" dxfId="6045" priority="2199" stopIfTrue="1">
      <formula>AND(#REF!&lt;&gt;"COMPOSICAO",#REF!&lt;&gt;"INSUMO",#REF!&lt;&gt;"")</formula>
    </cfRule>
    <cfRule type="expression" dxfId="6044" priority="2200" stopIfTrue="1">
      <formula>AND(OR(#REF!="COMPOSICAO",#REF!="INSUMO",#REF!&lt;&gt;""),#REF!&lt;&gt;"")</formula>
    </cfRule>
  </conditionalFormatting>
  <conditionalFormatting sqref="B497:D497">
    <cfRule type="expression" dxfId="6043" priority="2197" stopIfTrue="1">
      <formula>AND(#REF!&lt;&gt;"COMPOSICAO",#REF!&lt;&gt;"INSUMO",#REF!&lt;&gt;"")</formula>
    </cfRule>
    <cfRule type="expression" dxfId="6042" priority="2198" stopIfTrue="1">
      <formula>AND(OR(#REF!="COMPOSICAO",#REF!="INSUMO",#REF!&lt;&gt;""),#REF!&lt;&gt;"")</formula>
    </cfRule>
  </conditionalFormatting>
  <conditionalFormatting sqref="C498:C499">
    <cfRule type="expression" dxfId="6041" priority="2195" stopIfTrue="1">
      <formula>AND(#REF!&lt;&gt;"COMPOSICAO",#REF!&lt;&gt;"INSUMO",#REF!&lt;&gt;"")</formula>
    </cfRule>
  </conditionalFormatting>
  <conditionalFormatting sqref="C498:C499">
    <cfRule type="expression" dxfId="6040" priority="2196" stopIfTrue="1">
      <formula>AND(OR(#REF!="COMPOSICAO",#REF!="INSUMO",#REF!&lt;&gt;""),#REF!&lt;&gt;"")</formula>
    </cfRule>
  </conditionalFormatting>
  <conditionalFormatting sqref="A498:B499">
    <cfRule type="expression" dxfId="6039" priority="2193" stopIfTrue="1">
      <formula>AND(#REF!&lt;&gt;"COMPOSICAO",#REF!&lt;&gt;"INSUMO",#REF!&lt;&gt;"")</formula>
    </cfRule>
    <cfRule type="expression" dxfId="6038" priority="2194" stopIfTrue="1">
      <formula>AND(OR(#REF!="COMPOSICAO",#REF!="INSUMO",#REF!&lt;&gt;""),#REF!&lt;&gt;"")</formula>
    </cfRule>
  </conditionalFormatting>
  <conditionalFormatting sqref="A513:B514 D512:D515 E510:F515">
    <cfRule type="expression" dxfId="6037" priority="2191" stopIfTrue="1">
      <formula>AND(#REF!&lt;&gt;"COMPOSICAO",#REF!&lt;&gt;"INSUMO",#REF!&lt;&gt;"")</formula>
    </cfRule>
    <cfRule type="expression" dxfId="6036" priority="2192" stopIfTrue="1">
      <formula>AND(OR(#REF!="COMPOSICAO",#REF!="INSUMO",#REF!&lt;&gt;""),#REF!&lt;&gt;"")</formula>
    </cfRule>
  </conditionalFormatting>
  <conditionalFormatting sqref="C513:C514">
    <cfRule type="expression" dxfId="6035" priority="2189" stopIfTrue="1">
      <formula>AND(#REF!&lt;&gt;"COMPOSICAO",#REF!&lt;&gt;"INSUMO",#REF!&lt;&gt;"")</formula>
    </cfRule>
  </conditionalFormatting>
  <conditionalFormatting sqref="C513:C514">
    <cfRule type="expression" dxfId="6034" priority="2190" stopIfTrue="1">
      <formula>AND(OR(#REF!="COMPOSICAO",#REF!="INSUMO",#REF!&lt;&gt;""),#REF!&lt;&gt;"")</formula>
    </cfRule>
  </conditionalFormatting>
  <conditionalFormatting sqref="A509">
    <cfRule type="expression" dxfId="6033" priority="2187" stopIfTrue="1">
      <formula>AND(#REF!&lt;&gt;"COMPOSICAO",#REF!&lt;&gt;"INSUMO",#REF!&lt;&gt;"")</formula>
    </cfRule>
    <cfRule type="expression" dxfId="6032" priority="2188" stopIfTrue="1">
      <formula>AND(OR(#REF!="COMPOSICAO",#REF!="INSUMO",#REF!&lt;&gt;""),#REF!&lt;&gt;"")</formula>
    </cfRule>
  </conditionalFormatting>
  <conditionalFormatting sqref="A508:C508">
    <cfRule type="expression" dxfId="6031" priority="2185" stopIfTrue="1">
      <formula>AND(#REF!&lt;&gt;"COMPOSICAO",#REF!&lt;&gt;"INSUMO",#REF!&lt;&gt;"")</formula>
    </cfRule>
    <cfRule type="expression" dxfId="6030" priority="2186" stopIfTrue="1">
      <formula>AND(OR(#REF!="COMPOSICAO",#REF!="INSUMO",#REF!&lt;&gt;""),#REF!&lt;&gt;"")</formula>
    </cfRule>
  </conditionalFormatting>
  <conditionalFormatting sqref="A512">
    <cfRule type="expression" dxfId="6029" priority="2183" stopIfTrue="1">
      <formula>AND(#REF!&lt;&gt;"COMPOSICAO",#REF!&lt;&gt;"INSUMO",#REF!&lt;&gt;"")</formula>
    </cfRule>
    <cfRule type="expression" dxfId="6028" priority="2184" stopIfTrue="1">
      <formula>AND(OR(#REF!="COMPOSICAO",#REF!="INSUMO",#REF!&lt;&gt;""),#REF!&lt;&gt;"")</formula>
    </cfRule>
  </conditionalFormatting>
  <conditionalFormatting sqref="B512">
    <cfRule type="expression" dxfId="6027" priority="2181" stopIfTrue="1">
      <formula>AND(#REF!&lt;&gt;"COMPOSICAO",#REF!&lt;&gt;"INSUMO",#REF!&lt;&gt;"")</formula>
    </cfRule>
    <cfRule type="expression" dxfId="6026" priority="2182" stopIfTrue="1">
      <formula>AND(OR(#REF!="COMPOSICAO",#REF!="INSUMO",#REF!&lt;&gt;""),#REF!&lt;&gt;"")</formula>
    </cfRule>
  </conditionalFormatting>
  <conditionalFormatting sqref="C512">
    <cfRule type="expression" dxfId="6025" priority="2179" stopIfTrue="1">
      <formula>AND(#REF!&lt;&gt;"COMPOSICAO",#REF!&lt;&gt;"INSUMO",#REF!&lt;&gt;"")</formula>
    </cfRule>
  </conditionalFormatting>
  <conditionalFormatting sqref="C512">
    <cfRule type="expression" dxfId="6024" priority="2180" stopIfTrue="1">
      <formula>AND(OR(#REF!="COMPOSICAO",#REF!="INSUMO",#REF!&lt;&gt;""),#REF!&lt;&gt;"")</formula>
    </cfRule>
  </conditionalFormatting>
  <conditionalFormatting sqref="A515:B515">
    <cfRule type="expression" dxfId="6023" priority="2177" stopIfTrue="1">
      <formula>AND(#REF!&lt;&gt;"COMPOSICAO",#REF!&lt;&gt;"INSUMO",#REF!&lt;&gt;"")</formula>
    </cfRule>
    <cfRule type="expression" dxfId="6022" priority="2178" stopIfTrue="1">
      <formula>AND(OR(#REF!="COMPOSICAO",#REF!="INSUMO",#REF!&lt;&gt;""),#REF!&lt;&gt;"")</formula>
    </cfRule>
  </conditionalFormatting>
  <conditionalFormatting sqref="C515">
    <cfRule type="expression" dxfId="6021" priority="2175" stopIfTrue="1">
      <formula>AND(#REF!&lt;&gt;"COMPOSICAO",#REF!&lt;&gt;"INSUMO",#REF!&lt;&gt;"")</formula>
    </cfRule>
  </conditionalFormatting>
  <conditionalFormatting sqref="C515">
    <cfRule type="expression" dxfId="6020" priority="2176" stopIfTrue="1">
      <formula>AND(OR(#REF!="COMPOSICAO",#REF!="INSUMO",#REF!&lt;&gt;""),#REF!&lt;&gt;"")</formula>
    </cfRule>
  </conditionalFormatting>
  <conditionalFormatting sqref="D510:D511">
    <cfRule type="expression" dxfId="6019" priority="2173" stopIfTrue="1">
      <formula>AND(#REF!&lt;&gt;"COMPOSICAO",#REF!&lt;&gt;"INSUMO",#REF!&lt;&gt;"")</formula>
    </cfRule>
    <cfRule type="expression" dxfId="6018" priority="2174" stopIfTrue="1">
      <formula>AND(OR(#REF!="COMPOSICAO",#REF!="INSUMO",#REF!&lt;&gt;""),#REF!&lt;&gt;"")</formula>
    </cfRule>
  </conditionalFormatting>
  <conditionalFormatting sqref="E509:F509">
    <cfRule type="expression" dxfId="6017" priority="2171" stopIfTrue="1">
      <formula>AND(#REF!&lt;&gt;"COMPOSICAO",#REF!&lt;&gt;"INSUMO",#REF!&lt;&gt;"")</formula>
    </cfRule>
    <cfRule type="expression" dxfId="6016" priority="2172" stopIfTrue="1">
      <formula>AND(OR(#REF!="COMPOSICAO",#REF!="INSUMO",#REF!&lt;&gt;""),#REF!&lt;&gt;"")</formula>
    </cfRule>
  </conditionalFormatting>
  <conditionalFormatting sqref="B509:D509">
    <cfRule type="expression" dxfId="6015" priority="2169" stopIfTrue="1">
      <formula>AND(#REF!&lt;&gt;"COMPOSICAO",#REF!&lt;&gt;"INSUMO",#REF!&lt;&gt;"")</formula>
    </cfRule>
    <cfRule type="expression" dxfId="6014" priority="2170" stopIfTrue="1">
      <formula>AND(OR(#REF!="COMPOSICAO",#REF!="INSUMO",#REF!&lt;&gt;""),#REF!&lt;&gt;"")</formula>
    </cfRule>
  </conditionalFormatting>
  <conditionalFormatting sqref="C510:C511">
    <cfRule type="expression" dxfId="6013" priority="2167" stopIfTrue="1">
      <formula>AND(#REF!&lt;&gt;"COMPOSICAO",#REF!&lt;&gt;"INSUMO",#REF!&lt;&gt;"")</formula>
    </cfRule>
  </conditionalFormatting>
  <conditionalFormatting sqref="C510:C511">
    <cfRule type="expression" dxfId="6012" priority="2168" stopIfTrue="1">
      <formula>AND(OR(#REF!="COMPOSICAO",#REF!="INSUMO",#REF!&lt;&gt;""),#REF!&lt;&gt;"")</formula>
    </cfRule>
  </conditionalFormatting>
  <conditionalFormatting sqref="A510:B511">
    <cfRule type="expression" dxfId="6011" priority="2165" stopIfTrue="1">
      <formula>AND(#REF!&lt;&gt;"COMPOSICAO",#REF!&lt;&gt;"INSUMO",#REF!&lt;&gt;"")</formula>
    </cfRule>
    <cfRule type="expression" dxfId="6010" priority="2166" stopIfTrue="1">
      <formula>AND(OR(#REF!="COMPOSICAO",#REF!="INSUMO",#REF!&lt;&gt;""),#REF!&lt;&gt;"")</formula>
    </cfRule>
  </conditionalFormatting>
  <conditionalFormatting sqref="D526">
    <cfRule type="expression" dxfId="6009" priority="2163" stopIfTrue="1">
      <formula>AND(#REF!&lt;&gt;"COMPOSICAO",#REF!&lt;&gt;"INSUMO",#REF!&lt;&gt;"")</formula>
    </cfRule>
    <cfRule type="expression" dxfId="6008" priority="2164" stopIfTrue="1">
      <formula>AND(OR(#REF!="COMPOSICAO",#REF!="INSUMO",#REF!&lt;&gt;""),#REF!&lt;&gt;"")</formula>
    </cfRule>
  </conditionalFormatting>
  <conditionalFormatting sqref="B574">
    <cfRule type="expression" dxfId="6007" priority="2161" stopIfTrue="1">
      <formula>AND(#REF!&lt;&gt;"COMPOSICAO",#REF!&lt;&gt;"INSUMO",#REF!&lt;&gt;"")</formula>
    </cfRule>
    <cfRule type="expression" dxfId="6006" priority="2162" stopIfTrue="1">
      <formula>AND(OR(#REF!="COMPOSICAO",#REF!="INSUMO",#REF!&lt;&gt;""),#REF!&lt;&gt;"")</formula>
    </cfRule>
  </conditionalFormatting>
  <conditionalFormatting sqref="D574 D562 D550 D538">
    <cfRule type="expression" dxfId="6005" priority="2159" stopIfTrue="1">
      <formula>AND(#REF!&lt;&gt;"COMPOSICAO",#REF!&lt;&gt;"INSUMO",#REF!&lt;&gt;"")</formula>
    </cfRule>
    <cfRule type="expression" dxfId="6004" priority="2160" stopIfTrue="1">
      <formula>AND(OR(#REF!="COMPOSICAO",#REF!="INSUMO",#REF!&lt;&gt;""),#REF!&lt;&gt;"")</formula>
    </cfRule>
  </conditionalFormatting>
  <conditionalFormatting sqref="A585:B585 D584:D585 E582:F587 A586 D587">
    <cfRule type="expression" dxfId="6003" priority="2157" stopIfTrue="1">
      <formula>AND(#REF!&lt;&gt;"COMPOSICAO",#REF!&lt;&gt;"INSUMO",#REF!&lt;&gt;"")</formula>
    </cfRule>
    <cfRule type="expression" dxfId="6002" priority="2158" stopIfTrue="1">
      <formula>AND(OR(#REF!="COMPOSICAO",#REF!="INSUMO",#REF!&lt;&gt;""),#REF!&lt;&gt;"")</formula>
    </cfRule>
  </conditionalFormatting>
  <conditionalFormatting sqref="C585:C586">
    <cfRule type="expression" dxfId="6001" priority="2155" stopIfTrue="1">
      <formula>AND(#REF!&lt;&gt;"COMPOSICAO",#REF!&lt;&gt;"INSUMO",#REF!&lt;&gt;"")</formula>
    </cfRule>
  </conditionalFormatting>
  <conditionalFormatting sqref="C585:C586">
    <cfRule type="expression" dxfId="6000" priority="2156" stopIfTrue="1">
      <formula>AND(OR(#REF!="COMPOSICAO",#REF!="INSUMO",#REF!&lt;&gt;""),#REF!&lt;&gt;"")</formula>
    </cfRule>
  </conditionalFormatting>
  <conditionalFormatting sqref="A581">
    <cfRule type="expression" dxfId="5999" priority="2153" stopIfTrue="1">
      <formula>AND(#REF!&lt;&gt;"COMPOSICAO",#REF!&lt;&gt;"INSUMO",#REF!&lt;&gt;"")</formula>
    </cfRule>
    <cfRule type="expression" dxfId="5998" priority="2154" stopIfTrue="1">
      <formula>AND(OR(#REF!="COMPOSICAO",#REF!="INSUMO",#REF!&lt;&gt;""),#REF!&lt;&gt;"")</formula>
    </cfRule>
  </conditionalFormatting>
  <conditionalFormatting sqref="A580:C580">
    <cfRule type="expression" dxfId="5997" priority="2151" stopIfTrue="1">
      <formula>AND(#REF!&lt;&gt;"COMPOSICAO",#REF!&lt;&gt;"INSUMO",#REF!&lt;&gt;"")</formula>
    </cfRule>
    <cfRule type="expression" dxfId="5996" priority="2152" stopIfTrue="1">
      <formula>AND(OR(#REF!="COMPOSICAO",#REF!="INSUMO",#REF!&lt;&gt;""),#REF!&lt;&gt;"")</formula>
    </cfRule>
  </conditionalFormatting>
  <conditionalFormatting sqref="A584">
    <cfRule type="expression" dxfId="5995" priority="2149" stopIfTrue="1">
      <formula>AND(#REF!&lt;&gt;"COMPOSICAO",#REF!&lt;&gt;"INSUMO",#REF!&lt;&gt;"")</formula>
    </cfRule>
    <cfRule type="expression" dxfId="5994" priority="2150" stopIfTrue="1">
      <formula>AND(OR(#REF!="COMPOSICAO",#REF!="INSUMO",#REF!&lt;&gt;""),#REF!&lt;&gt;"")</formula>
    </cfRule>
  </conditionalFormatting>
  <conditionalFormatting sqref="B584">
    <cfRule type="expression" dxfId="5993" priority="2147" stopIfTrue="1">
      <formula>AND(#REF!&lt;&gt;"COMPOSICAO",#REF!&lt;&gt;"INSUMO",#REF!&lt;&gt;"")</formula>
    </cfRule>
    <cfRule type="expression" dxfId="5992" priority="2148" stopIfTrue="1">
      <formula>AND(OR(#REF!="COMPOSICAO",#REF!="INSUMO",#REF!&lt;&gt;""),#REF!&lt;&gt;"")</formula>
    </cfRule>
  </conditionalFormatting>
  <conditionalFormatting sqref="C584">
    <cfRule type="expression" dxfId="5991" priority="2145" stopIfTrue="1">
      <formula>AND(#REF!&lt;&gt;"COMPOSICAO",#REF!&lt;&gt;"INSUMO",#REF!&lt;&gt;"")</formula>
    </cfRule>
  </conditionalFormatting>
  <conditionalFormatting sqref="C584">
    <cfRule type="expression" dxfId="5990" priority="2146" stopIfTrue="1">
      <formula>AND(OR(#REF!="COMPOSICAO",#REF!="INSUMO",#REF!&lt;&gt;""),#REF!&lt;&gt;"")</formula>
    </cfRule>
  </conditionalFormatting>
  <conditionalFormatting sqref="A587:B587">
    <cfRule type="expression" dxfId="5989" priority="2143" stopIfTrue="1">
      <formula>AND(#REF!&lt;&gt;"COMPOSICAO",#REF!&lt;&gt;"INSUMO",#REF!&lt;&gt;"")</formula>
    </cfRule>
    <cfRule type="expression" dxfId="5988" priority="2144" stopIfTrue="1">
      <formula>AND(OR(#REF!="COMPOSICAO",#REF!="INSUMO",#REF!&lt;&gt;""),#REF!&lt;&gt;"")</formula>
    </cfRule>
  </conditionalFormatting>
  <conditionalFormatting sqref="C587">
    <cfRule type="expression" dxfId="5987" priority="2141" stopIfTrue="1">
      <formula>AND(#REF!&lt;&gt;"COMPOSICAO",#REF!&lt;&gt;"INSUMO",#REF!&lt;&gt;"")</formula>
    </cfRule>
  </conditionalFormatting>
  <conditionalFormatting sqref="C587">
    <cfRule type="expression" dxfId="5986" priority="2142" stopIfTrue="1">
      <formula>AND(OR(#REF!="COMPOSICAO",#REF!="INSUMO",#REF!&lt;&gt;""),#REF!&lt;&gt;"")</formula>
    </cfRule>
  </conditionalFormatting>
  <conditionalFormatting sqref="D582">
    <cfRule type="expression" dxfId="5985" priority="2139" stopIfTrue="1">
      <formula>AND(#REF!&lt;&gt;"COMPOSICAO",#REF!&lt;&gt;"INSUMO",#REF!&lt;&gt;"")</formula>
    </cfRule>
    <cfRule type="expression" dxfId="5984" priority="2140" stopIfTrue="1">
      <formula>AND(OR(#REF!="COMPOSICAO",#REF!="INSUMO",#REF!&lt;&gt;""),#REF!&lt;&gt;"")</formula>
    </cfRule>
  </conditionalFormatting>
  <conditionalFormatting sqref="E581:F581">
    <cfRule type="expression" dxfId="5983" priority="2137" stopIfTrue="1">
      <formula>AND(#REF!&lt;&gt;"COMPOSICAO",#REF!&lt;&gt;"INSUMO",#REF!&lt;&gt;"")</formula>
    </cfRule>
    <cfRule type="expression" dxfId="5982" priority="2138" stopIfTrue="1">
      <formula>AND(OR(#REF!="COMPOSICAO",#REF!="INSUMO",#REF!&lt;&gt;""),#REF!&lt;&gt;"")</formula>
    </cfRule>
  </conditionalFormatting>
  <conditionalFormatting sqref="B581:D581">
    <cfRule type="expression" dxfId="5981" priority="2135" stopIfTrue="1">
      <formula>AND(#REF!&lt;&gt;"COMPOSICAO",#REF!&lt;&gt;"INSUMO",#REF!&lt;&gt;"")</formula>
    </cfRule>
    <cfRule type="expression" dxfId="5980" priority="2136" stopIfTrue="1">
      <formula>AND(OR(#REF!="COMPOSICAO",#REF!="INSUMO",#REF!&lt;&gt;""),#REF!&lt;&gt;"")</formula>
    </cfRule>
  </conditionalFormatting>
  <conditionalFormatting sqref="C582:C583">
    <cfRule type="expression" dxfId="5979" priority="2133" stopIfTrue="1">
      <formula>AND(#REF!&lt;&gt;"COMPOSICAO",#REF!&lt;&gt;"INSUMO",#REF!&lt;&gt;"")</formula>
    </cfRule>
  </conditionalFormatting>
  <conditionalFormatting sqref="C582:C583">
    <cfRule type="expression" dxfId="5978" priority="2134" stopIfTrue="1">
      <formula>AND(OR(#REF!="COMPOSICAO",#REF!="INSUMO",#REF!&lt;&gt;""),#REF!&lt;&gt;"")</formula>
    </cfRule>
  </conditionalFormatting>
  <conditionalFormatting sqref="A582:B583">
    <cfRule type="expression" dxfId="5977" priority="2131" stopIfTrue="1">
      <formula>AND(#REF!&lt;&gt;"COMPOSICAO",#REF!&lt;&gt;"INSUMO",#REF!&lt;&gt;"")</formula>
    </cfRule>
    <cfRule type="expression" dxfId="5976" priority="2132" stopIfTrue="1">
      <formula>AND(OR(#REF!="COMPOSICAO",#REF!="INSUMO",#REF!&lt;&gt;""),#REF!&lt;&gt;"")</formula>
    </cfRule>
  </conditionalFormatting>
  <conditionalFormatting sqref="B586">
    <cfRule type="expression" dxfId="5975" priority="2129" stopIfTrue="1">
      <formula>AND(#REF!&lt;&gt;"COMPOSICAO",#REF!&lt;&gt;"INSUMO",#REF!&lt;&gt;"")</formula>
    </cfRule>
    <cfRule type="expression" dxfId="5974" priority="2130" stopIfTrue="1">
      <formula>AND(OR(#REF!="COMPOSICAO",#REF!="INSUMO",#REF!&lt;&gt;""),#REF!&lt;&gt;"")</formula>
    </cfRule>
  </conditionalFormatting>
  <conditionalFormatting sqref="D586">
    <cfRule type="expression" dxfId="5973" priority="2127" stopIfTrue="1">
      <formula>AND(#REF!&lt;&gt;"COMPOSICAO",#REF!&lt;&gt;"INSUMO",#REF!&lt;&gt;"")</formula>
    </cfRule>
    <cfRule type="expression" dxfId="5972" priority="2128" stopIfTrue="1">
      <formula>AND(OR(#REF!="COMPOSICAO",#REF!="INSUMO",#REF!&lt;&gt;""),#REF!&lt;&gt;"")</formula>
    </cfRule>
  </conditionalFormatting>
  <conditionalFormatting sqref="A597:B597 D596:D597 E594:F599 A598 D599">
    <cfRule type="expression" dxfId="5971" priority="2125" stopIfTrue="1">
      <formula>AND(#REF!&lt;&gt;"COMPOSICAO",#REF!&lt;&gt;"INSUMO",#REF!&lt;&gt;"")</formula>
    </cfRule>
    <cfRule type="expression" dxfId="5970" priority="2126" stopIfTrue="1">
      <formula>AND(OR(#REF!="COMPOSICAO",#REF!="INSUMO",#REF!&lt;&gt;""),#REF!&lt;&gt;"")</formula>
    </cfRule>
  </conditionalFormatting>
  <conditionalFormatting sqref="C597:C598">
    <cfRule type="expression" dxfId="5969" priority="2123" stopIfTrue="1">
      <formula>AND(#REF!&lt;&gt;"COMPOSICAO",#REF!&lt;&gt;"INSUMO",#REF!&lt;&gt;"")</formula>
    </cfRule>
  </conditionalFormatting>
  <conditionalFormatting sqref="C597:C598">
    <cfRule type="expression" dxfId="5968" priority="2124" stopIfTrue="1">
      <formula>AND(OR(#REF!="COMPOSICAO",#REF!="INSUMO",#REF!&lt;&gt;""),#REF!&lt;&gt;"")</formula>
    </cfRule>
  </conditionalFormatting>
  <conditionalFormatting sqref="A593">
    <cfRule type="expression" dxfId="5967" priority="2121" stopIfTrue="1">
      <formula>AND(#REF!&lt;&gt;"COMPOSICAO",#REF!&lt;&gt;"INSUMO",#REF!&lt;&gt;"")</formula>
    </cfRule>
    <cfRule type="expression" dxfId="5966" priority="2122" stopIfTrue="1">
      <formula>AND(OR(#REF!="COMPOSICAO",#REF!="INSUMO",#REF!&lt;&gt;""),#REF!&lt;&gt;"")</formula>
    </cfRule>
  </conditionalFormatting>
  <conditionalFormatting sqref="A592:C592">
    <cfRule type="expression" dxfId="5965" priority="2119" stopIfTrue="1">
      <formula>AND(#REF!&lt;&gt;"COMPOSICAO",#REF!&lt;&gt;"INSUMO",#REF!&lt;&gt;"")</formula>
    </cfRule>
    <cfRule type="expression" dxfId="5964" priority="2120" stopIfTrue="1">
      <formula>AND(OR(#REF!="COMPOSICAO",#REF!="INSUMO",#REF!&lt;&gt;""),#REF!&lt;&gt;"")</formula>
    </cfRule>
  </conditionalFormatting>
  <conditionalFormatting sqref="A596">
    <cfRule type="expression" dxfId="5963" priority="2117" stopIfTrue="1">
      <formula>AND(#REF!&lt;&gt;"COMPOSICAO",#REF!&lt;&gt;"INSUMO",#REF!&lt;&gt;"")</formula>
    </cfRule>
    <cfRule type="expression" dxfId="5962" priority="2118" stopIfTrue="1">
      <formula>AND(OR(#REF!="COMPOSICAO",#REF!="INSUMO",#REF!&lt;&gt;""),#REF!&lt;&gt;"")</formula>
    </cfRule>
  </conditionalFormatting>
  <conditionalFormatting sqref="B596">
    <cfRule type="expression" dxfId="5961" priority="2115" stopIfTrue="1">
      <formula>AND(#REF!&lt;&gt;"COMPOSICAO",#REF!&lt;&gt;"INSUMO",#REF!&lt;&gt;"")</formula>
    </cfRule>
    <cfRule type="expression" dxfId="5960" priority="2116" stopIfTrue="1">
      <formula>AND(OR(#REF!="COMPOSICAO",#REF!="INSUMO",#REF!&lt;&gt;""),#REF!&lt;&gt;"")</formula>
    </cfRule>
  </conditionalFormatting>
  <conditionalFormatting sqref="C596">
    <cfRule type="expression" dxfId="5959" priority="2113" stopIfTrue="1">
      <formula>AND(#REF!&lt;&gt;"COMPOSICAO",#REF!&lt;&gt;"INSUMO",#REF!&lt;&gt;"")</formula>
    </cfRule>
  </conditionalFormatting>
  <conditionalFormatting sqref="C596">
    <cfRule type="expression" dxfId="5958" priority="2114" stopIfTrue="1">
      <formula>AND(OR(#REF!="COMPOSICAO",#REF!="INSUMO",#REF!&lt;&gt;""),#REF!&lt;&gt;"")</formula>
    </cfRule>
  </conditionalFormatting>
  <conditionalFormatting sqref="A599:B599">
    <cfRule type="expression" dxfId="5957" priority="2111" stopIfTrue="1">
      <formula>AND(#REF!&lt;&gt;"COMPOSICAO",#REF!&lt;&gt;"INSUMO",#REF!&lt;&gt;"")</formula>
    </cfRule>
    <cfRule type="expression" dxfId="5956" priority="2112" stopIfTrue="1">
      <formula>AND(OR(#REF!="COMPOSICAO",#REF!="INSUMO",#REF!&lt;&gt;""),#REF!&lt;&gt;"")</formula>
    </cfRule>
  </conditionalFormatting>
  <conditionalFormatting sqref="C599">
    <cfRule type="expression" dxfId="5955" priority="2109" stopIfTrue="1">
      <formula>AND(#REF!&lt;&gt;"COMPOSICAO",#REF!&lt;&gt;"INSUMO",#REF!&lt;&gt;"")</formula>
    </cfRule>
  </conditionalFormatting>
  <conditionalFormatting sqref="C599">
    <cfRule type="expression" dxfId="5954" priority="2110" stopIfTrue="1">
      <formula>AND(OR(#REF!="COMPOSICAO",#REF!="INSUMO",#REF!&lt;&gt;""),#REF!&lt;&gt;"")</formula>
    </cfRule>
  </conditionalFormatting>
  <conditionalFormatting sqref="D594">
    <cfRule type="expression" dxfId="5953" priority="2107" stopIfTrue="1">
      <formula>AND(#REF!&lt;&gt;"COMPOSICAO",#REF!&lt;&gt;"INSUMO",#REF!&lt;&gt;"")</formula>
    </cfRule>
    <cfRule type="expression" dxfId="5952" priority="2108" stopIfTrue="1">
      <formula>AND(OR(#REF!="COMPOSICAO",#REF!="INSUMO",#REF!&lt;&gt;""),#REF!&lt;&gt;"")</formula>
    </cfRule>
  </conditionalFormatting>
  <conditionalFormatting sqref="E593:F593">
    <cfRule type="expression" dxfId="5951" priority="2105" stopIfTrue="1">
      <formula>AND(#REF!&lt;&gt;"COMPOSICAO",#REF!&lt;&gt;"INSUMO",#REF!&lt;&gt;"")</formula>
    </cfRule>
    <cfRule type="expression" dxfId="5950" priority="2106" stopIfTrue="1">
      <formula>AND(OR(#REF!="COMPOSICAO",#REF!="INSUMO",#REF!&lt;&gt;""),#REF!&lt;&gt;"")</formula>
    </cfRule>
  </conditionalFormatting>
  <conditionalFormatting sqref="B593:D593">
    <cfRule type="expression" dxfId="5949" priority="2103" stopIfTrue="1">
      <formula>AND(#REF!&lt;&gt;"COMPOSICAO",#REF!&lt;&gt;"INSUMO",#REF!&lt;&gt;"")</formula>
    </cfRule>
    <cfRule type="expression" dxfId="5948" priority="2104" stopIfTrue="1">
      <formula>AND(OR(#REF!="COMPOSICAO",#REF!="INSUMO",#REF!&lt;&gt;""),#REF!&lt;&gt;"")</formula>
    </cfRule>
  </conditionalFormatting>
  <conditionalFormatting sqref="C594:C595">
    <cfRule type="expression" dxfId="5947" priority="2101" stopIfTrue="1">
      <formula>AND(#REF!&lt;&gt;"COMPOSICAO",#REF!&lt;&gt;"INSUMO",#REF!&lt;&gt;"")</formula>
    </cfRule>
  </conditionalFormatting>
  <conditionalFormatting sqref="C594:C595">
    <cfRule type="expression" dxfId="5946" priority="2102" stopIfTrue="1">
      <formula>AND(OR(#REF!="COMPOSICAO",#REF!="INSUMO",#REF!&lt;&gt;""),#REF!&lt;&gt;"")</formula>
    </cfRule>
  </conditionalFormatting>
  <conditionalFormatting sqref="A594:B595">
    <cfRule type="expression" dxfId="5945" priority="2099" stopIfTrue="1">
      <formula>AND(#REF!&lt;&gt;"COMPOSICAO",#REF!&lt;&gt;"INSUMO",#REF!&lt;&gt;"")</formula>
    </cfRule>
    <cfRule type="expression" dxfId="5944" priority="2100" stopIfTrue="1">
      <formula>AND(OR(#REF!="COMPOSICAO",#REF!="INSUMO",#REF!&lt;&gt;""),#REF!&lt;&gt;"")</formula>
    </cfRule>
  </conditionalFormatting>
  <conditionalFormatting sqref="B598">
    <cfRule type="expression" dxfId="5943" priority="2097" stopIfTrue="1">
      <formula>AND(#REF!&lt;&gt;"COMPOSICAO",#REF!&lt;&gt;"INSUMO",#REF!&lt;&gt;"")</formula>
    </cfRule>
    <cfRule type="expression" dxfId="5942" priority="2098" stopIfTrue="1">
      <formula>AND(OR(#REF!="COMPOSICAO",#REF!="INSUMO",#REF!&lt;&gt;""),#REF!&lt;&gt;"")</formula>
    </cfRule>
  </conditionalFormatting>
  <conditionalFormatting sqref="D598">
    <cfRule type="expression" dxfId="5941" priority="2095" stopIfTrue="1">
      <formula>AND(#REF!&lt;&gt;"COMPOSICAO",#REF!&lt;&gt;"INSUMO",#REF!&lt;&gt;"")</formula>
    </cfRule>
    <cfRule type="expression" dxfId="5940" priority="2096" stopIfTrue="1">
      <formula>AND(OR(#REF!="COMPOSICAO",#REF!="INSUMO",#REF!&lt;&gt;""),#REF!&lt;&gt;"")</formula>
    </cfRule>
  </conditionalFormatting>
  <conditionalFormatting sqref="A609:B610 D608:D609 E606:F611 D611">
    <cfRule type="expression" dxfId="5939" priority="2093" stopIfTrue="1">
      <formula>AND(#REF!&lt;&gt;"COMPOSICAO",#REF!&lt;&gt;"INSUMO",#REF!&lt;&gt;"")</formula>
    </cfRule>
    <cfRule type="expression" dxfId="5938" priority="2094" stopIfTrue="1">
      <formula>AND(OR(#REF!="COMPOSICAO",#REF!="INSUMO",#REF!&lt;&gt;""),#REF!&lt;&gt;"")</formula>
    </cfRule>
  </conditionalFormatting>
  <conditionalFormatting sqref="C609:C610">
    <cfRule type="expression" dxfId="5937" priority="2091" stopIfTrue="1">
      <formula>AND(#REF!&lt;&gt;"COMPOSICAO",#REF!&lt;&gt;"INSUMO",#REF!&lt;&gt;"")</formula>
    </cfRule>
  </conditionalFormatting>
  <conditionalFormatting sqref="C609:C610">
    <cfRule type="expression" dxfId="5936" priority="2092" stopIfTrue="1">
      <formula>AND(OR(#REF!="COMPOSICAO",#REF!="INSUMO",#REF!&lt;&gt;""),#REF!&lt;&gt;"")</formula>
    </cfRule>
  </conditionalFormatting>
  <conditionalFormatting sqref="A605">
    <cfRule type="expression" dxfId="5935" priority="2089" stopIfTrue="1">
      <formula>AND(#REF!&lt;&gt;"COMPOSICAO",#REF!&lt;&gt;"INSUMO",#REF!&lt;&gt;"")</formula>
    </cfRule>
    <cfRule type="expression" dxfId="5934" priority="2090" stopIfTrue="1">
      <formula>AND(OR(#REF!="COMPOSICAO",#REF!="INSUMO",#REF!&lt;&gt;""),#REF!&lt;&gt;"")</formula>
    </cfRule>
  </conditionalFormatting>
  <conditionalFormatting sqref="A604:C604">
    <cfRule type="expression" dxfId="5933" priority="2087" stopIfTrue="1">
      <formula>AND(#REF!&lt;&gt;"COMPOSICAO",#REF!&lt;&gt;"INSUMO",#REF!&lt;&gt;"")</formula>
    </cfRule>
    <cfRule type="expression" dxfId="5932" priority="2088" stopIfTrue="1">
      <formula>AND(OR(#REF!="COMPOSICAO",#REF!="INSUMO",#REF!&lt;&gt;""),#REF!&lt;&gt;"")</formula>
    </cfRule>
  </conditionalFormatting>
  <conditionalFormatting sqref="A608">
    <cfRule type="expression" dxfId="5931" priority="2085" stopIfTrue="1">
      <formula>AND(#REF!&lt;&gt;"COMPOSICAO",#REF!&lt;&gt;"INSUMO",#REF!&lt;&gt;"")</formula>
    </cfRule>
    <cfRule type="expression" dxfId="5930" priority="2086" stopIfTrue="1">
      <formula>AND(OR(#REF!="COMPOSICAO",#REF!="INSUMO",#REF!&lt;&gt;""),#REF!&lt;&gt;"")</formula>
    </cfRule>
  </conditionalFormatting>
  <conditionalFormatting sqref="B608">
    <cfRule type="expression" dxfId="5929" priority="2083" stopIfTrue="1">
      <formula>AND(#REF!&lt;&gt;"COMPOSICAO",#REF!&lt;&gt;"INSUMO",#REF!&lt;&gt;"")</formula>
    </cfRule>
    <cfRule type="expression" dxfId="5928" priority="2084" stopIfTrue="1">
      <formula>AND(OR(#REF!="COMPOSICAO",#REF!="INSUMO",#REF!&lt;&gt;""),#REF!&lt;&gt;"")</formula>
    </cfRule>
  </conditionalFormatting>
  <conditionalFormatting sqref="C608">
    <cfRule type="expression" dxfId="5927" priority="2081" stopIfTrue="1">
      <formula>AND(#REF!&lt;&gt;"COMPOSICAO",#REF!&lt;&gt;"INSUMO",#REF!&lt;&gt;"")</formula>
    </cfRule>
  </conditionalFormatting>
  <conditionalFormatting sqref="C608">
    <cfRule type="expression" dxfId="5926" priority="2082" stopIfTrue="1">
      <formula>AND(OR(#REF!="COMPOSICAO",#REF!="INSUMO",#REF!&lt;&gt;""),#REF!&lt;&gt;"")</formula>
    </cfRule>
  </conditionalFormatting>
  <conditionalFormatting sqref="A611:B611">
    <cfRule type="expression" dxfId="5925" priority="2079" stopIfTrue="1">
      <formula>AND(#REF!&lt;&gt;"COMPOSICAO",#REF!&lt;&gt;"INSUMO",#REF!&lt;&gt;"")</formula>
    </cfRule>
    <cfRule type="expression" dxfId="5924" priority="2080" stopIfTrue="1">
      <formula>AND(OR(#REF!="COMPOSICAO",#REF!="INSUMO",#REF!&lt;&gt;""),#REF!&lt;&gt;"")</formula>
    </cfRule>
  </conditionalFormatting>
  <conditionalFormatting sqref="C611">
    <cfRule type="expression" dxfId="5923" priority="2077" stopIfTrue="1">
      <formula>AND(#REF!&lt;&gt;"COMPOSICAO",#REF!&lt;&gt;"INSUMO",#REF!&lt;&gt;"")</formula>
    </cfRule>
  </conditionalFormatting>
  <conditionalFormatting sqref="C611">
    <cfRule type="expression" dxfId="5922" priority="2078" stopIfTrue="1">
      <formula>AND(OR(#REF!="COMPOSICAO",#REF!="INSUMO",#REF!&lt;&gt;""),#REF!&lt;&gt;"")</formula>
    </cfRule>
  </conditionalFormatting>
  <conditionalFormatting sqref="D606:D607">
    <cfRule type="expression" dxfId="5921" priority="2075" stopIfTrue="1">
      <formula>AND(#REF!&lt;&gt;"COMPOSICAO",#REF!&lt;&gt;"INSUMO",#REF!&lt;&gt;"")</formula>
    </cfRule>
    <cfRule type="expression" dxfId="5920" priority="2076" stopIfTrue="1">
      <formula>AND(OR(#REF!="COMPOSICAO",#REF!="INSUMO",#REF!&lt;&gt;""),#REF!&lt;&gt;"")</formula>
    </cfRule>
  </conditionalFormatting>
  <conditionalFormatting sqref="C606:C607">
    <cfRule type="expression" dxfId="5919" priority="2073" stopIfTrue="1">
      <formula>AND(#REF!&lt;&gt;"COMPOSICAO",#REF!&lt;&gt;"INSUMO",#REF!&lt;&gt;"")</formula>
    </cfRule>
  </conditionalFormatting>
  <conditionalFormatting sqref="C606:C607">
    <cfRule type="expression" dxfId="5918" priority="2074" stopIfTrue="1">
      <formula>AND(OR(#REF!="COMPOSICAO",#REF!="INSUMO",#REF!&lt;&gt;""),#REF!&lt;&gt;"")</formula>
    </cfRule>
  </conditionalFormatting>
  <conditionalFormatting sqref="A606:B607">
    <cfRule type="expression" dxfId="5917" priority="2071" stopIfTrue="1">
      <formula>AND(#REF!&lt;&gt;"COMPOSICAO",#REF!&lt;&gt;"INSUMO",#REF!&lt;&gt;"")</formula>
    </cfRule>
    <cfRule type="expression" dxfId="5916" priority="2072" stopIfTrue="1">
      <formula>AND(OR(#REF!="COMPOSICAO",#REF!="INSUMO",#REF!&lt;&gt;""),#REF!&lt;&gt;"")</formula>
    </cfRule>
  </conditionalFormatting>
  <conditionalFormatting sqref="E605:F605">
    <cfRule type="expression" dxfId="5915" priority="2069" stopIfTrue="1">
      <formula>AND(#REF!&lt;&gt;"COMPOSICAO",#REF!&lt;&gt;"INSUMO",#REF!&lt;&gt;"")</formula>
    </cfRule>
    <cfRule type="expression" dxfId="5914" priority="2070" stopIfTrue="1">
      <formula>AND(OR(#REF!="COMPOSICAO",#REF!="INSUMO",#REF!&lt;&gt;""),#REF!&lt;&gt;"")</formula>
    </cfRule>
  </conditionalFormatting>
  <conditionalFormatting sqref="B605:D605">
    <cfRule type="expression" dxfId="5913" priority="2067" stopIfTrue="1">
      <formula>AND(#REF!&lt;&gt;"COMPOSICAO",#REF!&lt;&gt;"INSUMO",#REF!&lt;&gt;"")</formula>
    </cfRule>
    <cfRule type="expression" dxfId="5912" priority="2068" stopIfTrue="1">
      <formula>AND(OR(#REF!="COMPOSICAO",#REF!="INSUMO",#REF!&lt;&gt;""),#REF!&lt;&gt;"")</formula>
    </cfRule>
  </conditionalFormatting>
  <conditionalFormatting sqref="A621:B622 D620:D621 E618:F623 D623">
    <cfRule type="expression" dxfId="5911" priority="2065" stopIfTrue="1">
      <formula>AND(#REF!&lt;&gt;"COMPOSICAO",#REF!&lt;&gt;"INSUMO",#REF!&lt;&gt;"")</formula>
    </cfRule>
    <cfRule type="expression" dxfId="5910" priority="2066" stopIfTrue="1">
      <formula>AND(OR(#REF!="COMPOSICAO",#REF!="INSUMO",#REF!&lt;&gt;""),#REF!&lt;&gt;"")</formula>
    </cfRule>
  </conditionalFormatting>
  <conditionalFormatting sqref="C621:C622">
    <cfRule type="expression" dxfId="5909" priority="2063" stopIfTrue="1">
      <formula>AND(#REF!&lt;&gt;"COMPOSICAO",#REF!&lt;&gt;"INSUMO",#REF!&lt;&gt;"")</formula>
    </cfRule>
  </conditionalFormatting>
  <conditionalFormatting sqref="C621:C622">
    <cfRule type="expression" dxfId="5908" priority="2064" stopIfTrue="1">
      <formula>AND(OR(#REF!="COMPOSICAO",#REF!="INSUMO",#REF!&lt;&gt;""),#REF!&lt;&gt;"")</formula>
    </cfRule>
  </conditionalFormatting>
  <conditionalFormatting sqref="A617">
    <cfRule type="expression" dxfId="5907" priority="2061" stopIfTrue="1">
      <formula>AND(#REF!&lt;&gt;"COMPOSICAO",#REF!&lt;&gt;"INSUMO",#REF!&lt;&gt;"")</formula>
    </cfRule>
    <cfRule type="expression" dxfId="5906" priority="2062" stopIfTrue="1">
      <formula>AND(OR(#REF!="COMPOSICAO",#REF!="INSUMO",#REF!&lt;&gt;""),#REF!&lt;&gt;"")</formula>
    </cfRule>
  </conditionalFormatting>
  <conditionalFormatting sqref="A616:C616">
    <cfRule type="expression" dxfId="5905" priority="2059" stopIfTrue="1">
      <formula>AND(#REF!&lt;&gt;"COMPOSICAO",#REF!&lt;&gt;"INSUMO",#REF!&lt;&gt;"")</formula>
    </cfRule>
    <cfRule type="expression" dxfId="5904" priority="2060" stopIfTrue="1">
      <formula>AND(OR(#REF!="COMPOSICAO",#REF!="INSUMO",#REF!&lt;&gt;""),#REF!&lt;&gt;"")</formula>
    </cfRule>
  </conditionalFormatting>
  <conditionalFormatting sqref="A620">
    <cfRule type="expression" dxfId="5903" priority="2057" stopIfTrue="1">
      <formula>AND(#REF!&lt;&gt;"COMPOSICAO",#REF!&lt;&gt;"INSUMO",#REF!&lt;&gt;"")</formula>
    </cfRule>
    <cfRule type="expression" dxfId="5902" priority="2058" stopIfTrue="1">
      <formula>AND(OR(#REF!="COMPOSICAO",#REF!="INSUMO",#REF!&lt;&gt;""),#REF!&lt;&gt;"")</formula>
    </cfRule>
  </conditionalFormatting>
  <conditionalFormatting sqref="B620">
    <cfRule type="expression" dxfId="5901" priority="2055" stopIfTrue="1">
      <formula>AND(#REF!&lt;&gt;"COMPOSICAO",#REF!&lt;&gt;"INSUMO",#REF!&lt;&gt;"")</formula>
    </cfRule>
    <cfRule type="expression" dxfId="5900" priority="2056" stopIfTrue="1">
      <formula>AND(OR(#REF!="COMPOSICAO",#REF!="INSUMO",#REF!&lt;&gt;""),#REF!&lt;&gt;"")</formula>
    </cfRule>
  </conditionalFormatting>
  <conditionalFormatting sqref="C620">
    <cfRule type="expression" dxfId="5899" priority="2053" stopIfTrue="1">
      <formula>AND(#REF!&lt;&gt;"COMPOSICAO",#REF!&lt;&gt;"INSUMO",#REF!&lt;&gt;"")</formula>
    </cfRule>
  </conditionalFormatting>
  <conditionalFormatting sqref="C620">
    <cfRule type="expression" dxfId="5898" priority="2054" stopIfTrue="1">
      <formula>AND(OR(#REF!="COMPOSICAO",#REF!="INSUMO",#REF!&lt;&gt;""),#REF!&lt;&gt;"")</formula>
    </cfRule>
  </conditionalFormatting>
  <conditionalFormatting sqref="A623:B623">
    <cfRule type="expression" dxfId="5897" priority="2051" stopIfTrue="1">
      <formula>AND(#REF!&lt;&gt;"COMPOSICAO",#REF!&lt;&gt;"INSUMO",#REF!&lt;&gt;"")</formula>
    </cfRule>
    <cfRule type="expression" dxfId="5896" priority="2052" stopIfTrue="1">
      <formula>AND(OR(#REF!="COMPOSICAO",#REF!="INSUMO",#REF!&lt;&gt;""),#REF!&lt;&gt;"")</formula>
    </cfRule>
  </conditionalFormatting>
  <conditionalFormatting sqref="C623">
    <cfRule type="expression" dxfId="5895" priority="2049" stopIfTrue="1">
      <formula>AND(#REF!&lt;&gt;"COMPOSICAO",#REF!&lt;&gt;"INSUMO",#REF!&lt;&gt;"")</formula>
    </cfRule>
  </conditionalFormatting>
  <conditionalFormatting sqref="C623">
    <cfRule type="expression" dxfId="5894" priority="2050" stopIfTrue="1">
      <formula>AND(OR(#REF!="COMPOSICAO",#REF!="INSUMO",#REF!&lt;&gt;""),#REF!&lt;&gt;"")</formula>
    </cfRule>
  </conditionalFormatting>
  <conditionalFormatting sqref="D618:D619">
    <cfRule type="expression" dxfId="5893" priority="2047" stopIfTrue="1">
      <formula>AND(#REF!&lt;&gt;"COMPOSICAO",#REF!&lt;&gt;"INSUMO",#REF!&lt;&gt;"")</formula>
    </cfRule>
    <cfRule type="expression" dxfId="5892" priority="2048" stopIfTrue="1">
      <formula>AND(OR(#REF!="COMPOSICAO",#REF!="INSUMO",#REF!&lt;&gt;""),#REF!&lt;&gt;"")</formula>
    </cfRule>
  </conditionalFormatting>
  <conditionalFormatting sqref="C618:C619">
    <cfRule type="expression" dxfId="5891" priority="2045" stopIfTrue="1">
      <formula>AND(#REF!&lt;&gt;"COMPOSICAO",#REF!&lt;&gt;"INSUMO",#REF!&lt;&gt;"")</formula>
    </cfRule>
  </conditionalFormatting>
  <conditionalFormatting sqref="C618:C619">
    <cfRule type="expression" dxfId="5890" priority="2046" stopIfTrue="1">
      <formula>AND(OR(#REF!="COMPOSICAO",#REF!="INSUMO",#REF!&lt;&gt;""),#REF!&lt;&gt;"")</formula>
    </cfRule>
  </conditionalFormatting>
  <conditionalFormatting sqref="A618:B619">
    <cfRule type="expression" dxfId="5889" priority="2043" stopIfTrue="1">
      <formula>AND(#REF!&lt;&gt;"COMPOSICAO",#REF!&lt;&gt;"INSUMO",#REF!&lt;&gt;"")</formula>
    </cfRule>
    <cfRule type="expression" dxfId="5888" priority="2044" stopIfTrue="1">
      <formula>AND(OR(#REF!="COMPOSICAO",#REF!="INSUMO",#REF!&lt;&gt;""),#REF!&lt;&gt;"")</formula>
    </cfRule>
  </conditionalFormatting>
  <conditionalFormatting sqref="E617:F617">
    <cfRule type="expression" dxfId="5887" priority="2041" stopIfTrue="1">
      <formula>AND(#REF!&lt;&gt;"COMPOSICAO",#REF!&lt;&gt;"INSUMO",#REF!&lt;&gt;"")</formula>
    </cfRule>
    <cfRule type="expression" dxfId="5886" priority="2042" stopIfTrue="1">
      <formula>AND(OR(#REF!="COMPOSICAO",#REF!="INSUMO",#REF!&lt;&gt;""),#REF!&lt;&gt;"")</formula>
    </cfRule>
  </conditionalFormatting>
  <conditionalFormatting sqref="B617:D617">
    <cfRule type="expression" dxfId="5885" priority="2039" stopIfTrue="1">
      <formula>AND(#REF!&lt;&gt;"COMPOSICAO",#REF!&lt;&gt;"INSUMO",#REF!&lt;&gt;"")</formula>
    </cfRule>
    <cfRule type="expression" dxfId="5884" priority="2040" stopIfTrue="1">
      <formula>AND(OR(#REF!="COMPOSICAO",#REF!="INSUMO",#REF!&lt;&gt;""),#REF!&lt;&gt;"")</formula>
    </cfRule>
  </conditionalFormatting>
  <conditionalFormatting sqref="A633:B634 D632:D633 E630:F635 D635">
    <cfRule type="expression" dxfId="5883" priority="2037" stopIfTrue="1">
      <formula>AND(#REF!&lt;&gt;"COMPOSICAO",#REF!&lt;&gt;"INSUMO",#REF!&lt;&gt;"")</formula>
    </cfRule>
    <cfRule type="expression" dxfId="5882" priority="2038" stopIfTrue="1">
      <formula>AND(OR(#REF!="COMPOSICAO",#REF!="INSUMO",#REF!&lt;&gt;""),#REF!&lt;&gt;"")</formula>
    </cfRule>
  </conditionalFormatting>
  <conditionalFormatting sqref="C633:C634">
    <cfRule type="expression" dxfId="5881" priority="2035" stopIfTrue="1">
      <formula>AND(#REF!&lt;&gt;"COMPOSICAO",#REF!&lt;&gt;"INSUMO",#REF!&lt;&gt;"")</formula>
    </cfRule>
  </conditionalFormatting>
  <conditionalFormatting sqref="C633:C634">
    <cfRule type="expression" dxfId="5880" priority="2036" stopIfTrue="1">
      <formula>AND(OR(#REF!="COMPOSICAO",#REF!="INSUMO",#REF!&lt;&gt;""),#REF!&lt;&gt;"")</formula>
    </cfRule>
  </conditionalFormatting>
  <conditionalFormatting sqref="A629">
    <cfRule type="expression" dxfId="5879" priority="2033" stopIfTrue="1">
      <formula>AND(#REF!&lt;&gt;"COMPOSICAO",#REF!&lt;&gt;"INSUMO",#REF!&lt;&gt;"")</formula>
    </cfRule>
    <cfRule type="expression" dxfId="5878" priority="2034" stopIfTrue="1">
      <formula>AND(OR(#REF!="COMPOSICAO",#REF!="INSUMO",#REF!&lt;&gt;""),#REF!&lt;&gt;"")</formula>
    </cfRule>
  </conditionalFormatting>
  <conditionalFormatting sqref="A628:C628">
    <cfRule type="expression" dxfId="5877" priority="2031" stopIfTrue="1">
      <formula>AND(#REF!&lt;&gt;"COMPOSICAO",#REF!&lt;&gt;"INSUMO",#REF!&lt;&gt;"")</formula>
    </cfRule>
    <cfRule type="expression" dxfId="5876" priority="2032" stopIfTrue="1">
      <formula>AND(OR(#REF!="COMPOSICAO",#REF!="INSUMO",#REF!&lt;&gt;""),#REF!&lt;&gt;"")</formula>
    </cfRule>
  </conditionalFormatting>
  <conditionalFormatting sqref="A632">
    <cfRule type="expression" dxfId="5875" priority="2029" stopIfTrue="1">
      <formula>AND(#REF!&lt;&gt;"COMPOSICAO",#REF!&lt;&gt;"INSUMO",#REF!&lt;&gt;"")</formula>
    </cfRule>
    <cfRule type="expression" dxfId="5874" priority="2030" stopIfTrue="1">
      <formula>AND(OR(#REF!="COMPOSICAO",#REF!="INSUMO",#REF!&lt;&gt;""),#REF!&lt;&gt;"")</formula>
    </cfRule>
  </conditionalFormatting>
  <conditionalFormatting sqref="B632">
    <cfRule type="expression" dxfId="5873" priority="2027" stopIfTrue="1">
      <formula>AND(#REF!&lt;&gt;"COMPOSICAO",#REF!&lt;&gt;"INSUMO",#REF!&lt;&gt;"")</formula>
    </cfRule>
    <cfRule type="expression" dxfId="5872" priority="2028" stopIfTrue="1">
      <formula>AND(OR(#REF!="COMPOSICAO",#REF!="INSUMO",#REF!&lt;&gt;""),#REF!&lt;&gt;"")</formula>
    </cfRule>
  </conditionalFormatting>
  <conditionalFormatting sqref="C632">
    <cfRule type="expression" dxfId="5871" priority="2025" stopIfTrue="1">
      <formula>AND(#REF!&lt;&gt;"COMPOSICAO",#REF!&lt;&gt;"INSUMO",#REF!&lt;&gt;"")</formula>
    </cfRule>
  </conditionalFormatting>
  <conditionalFormatting sqref="C632">
    <cfRule type="expression" dxfId="5870" priority="2026" stopIfTrue="1">
      <formula>AND(OR(#REF!="COMPOSICAO",#REF!="INSUMO",#REF!&lt;&gt;""),#REF!&lt;&gt;"")</formula>
    </cfRule>
  </conditionalFormatting>
  <conditionalFormatting sqref="A635:B635">
    <cfRule type="expression" dxfId="5869" priority="2023" stopIfTrue="1">
      <formula>AND(#REF!&lt;&gt;"COMPOSICAO",#REF!&lt;&gt;"INSUMO",#REF!&lt;&gt;"")</formula>
    </cfRule>
    <cfRule type="expression" dxfId="5868" priority="2024" stopIfTrue="1">
      <formula>AND(OR(#REF!="COMPOSICAO",#REF!="INSUMO",#REF!&lt;&gt;""),#REF!&lt;&gt;"")</formula>
    </cfRule>
  </conditionalFormatting>
  <conditionalFormatting sqref="C635">
    <cfRule type="expression" dxfId="5867" priority="2021" stopIfTrue="1">
      <formula>AND(#REF!&lt;&gt;"COMPOSICAO",#REF!&lt;&gt;"INSUMO",#REF!&lt;&gt;"")</formula>
    </cfRule>
  </conditionalFormatting>
  <conditionalFormatting sqref="C635">
    <cfRule type="expression" dxfId="5866" priority="2022" stopIfTrue="1">
      <formula>AND(OR(#REF!="COMPOSICAO",#REF!="INSUMO",#REF!&lt;&gt;""),#REF!&lt;&gt;"")</formula>
    </cfRule>
  </conditionalFormatting>
  <conditionalFormatting sqref="D630:D631">
    <cfRule type="expression" dxfId="5865" priority="2019" stopIfTrue="1">
      <formula>AND(#REF!&lt;&gt;"COMPOSICAO",#REF!&lt;&gt;"INSUMO",#REF!&lt;&gt;"")</formula>
    </cfRule>
    <cfRule type="expression" dxfId="5864" priority="2020" stopIfTrue="1">
      <formula>AND(OR(#REF!="COMPOSICAO",#REF!="INSUMO",#REF!&lt;&gt;""),#REF!&lt;&gt;"")</formula>
    </cfRule>
  </conditionalFormatting>
  <conditionalFormatting sqref="E629:F629">
    <cfRule type="expression" dxfId="5863" priority="2017" stopIfTrue="1">
      <formula>AND(#REF!&lt;&gt;"COMPOSICAO",#REF!&lt;&gt;"INSUMO",#REF!&lt;&gt;"")</formula>
    </cfRule>
    <cfRule type="expression" dxfId="5862" priority="2018" stopIfTrue="1">
      <formula>AND(OR(#REF!="COMPOSICAO",#REF!="INSUMO",#REF!&lt;&gt;""),#REF!&lt;&gt;"")</formula>
    </cfRule>
  </conditionalFormatting>
  <conditionalFormatting sqref="B629:D629">
    <cfRule type="expression" dxfId="5861" priority="2015" stopIfTrue="1">
      <formula>AND(#REF!&lt;&gt;"COMPOSICAO",#REF!&lt;&gt;"INSUMO",#REF!&lt;&gt;"")</formula>
    </cfRule>
    <cfRule type="expression" dxfId="5860" priority="2016" stopIfTrue="1">
      <formula>AND(OR(#REF!="COMPOSICAO",#REF!="INSUMO",#REF!&lt;&gt;""),#REF!&lt;&gt;"")</formula>
    </cfRule>
  </conditionalFormatting>
  <conditionalFormatting sqref="C630:C631">
    <cfRule type="expression" dxfId="5859" priority="2013" stopIfTrue="1">
      <formula>AND(#REF!&lt;&gt;"COMPOSICAO",#REF!&lt;&gt;"INSUMO",#REF!&lt;&gt;"")</formula>
    </cfRule>
  </conditionalFormatting>
  <conditionalFormatting sqref="C630:C631">
    <cfRule type="expression" dxfId="5858" priority="2014" stopIfTrue="1">
      <formula>AND(OR(#REF!="COMPOSICAO",#REF!="INSUMO",#REF!&lt;&gt;""),#REF!&lt;&gt;"")</formula>
    </cfRule>
  </conditionalFormatting>
  <conditionalFormatting sqref="A630:B631">
    <cfRule type="expression" dxfId="5857" priority="2011" stopIfTrue="1">
      <formula>AND(#REF!&lt;&gt;"COMPOSICAO",#REF!&lt;&gt;"INSUMO",#REF!&lt;&gt;"")</formula>
    </cfRule>
    <cfRule type="expression" dxfId="5856" priority="2012" stopIfTrue="1">
      <formula>AND(OR(#REF!="COMPOSICAO",#REF!="INSUMO",#REF!&lt;&gt;""),#REF!&lt;&gt;"")</formula>
    </cfRule>
  </conditionalFormatting>
  <conditionalFormatting sqref="A645:B646 D644:D645 E642:F647 D647">
    <cfRule type="expression" dxfId="5855" priority="2009" stopIfTrue="1">
      <formula>AND(#REF!&lt;&gt;"COMPOSICAO",#REF!&lt;&gt;"INSUMO",#REF!&lt;&gt;"")</formula>
    </cfRule>
    <cfRule type="expression" dxfId="5854" priority="2010" stopIfTrue="1">
      <formula>AND(OR(#REF!="COMPOSICAO",#REF!="INSUMO",#REF!&lt;&gt;""),#REF!&lt;&gt;"")</formula>
    </cfRule>
  </conditionalFormatting>
  <conditionalFormatting sqref="C645:C646">
    <cfRule type="expression" dxfId="5853" priority="2007" stopIfTrue="1">
      <formula>AND(#REF!&lt;&gt;"COMPOSICAO",#REF!&lt;&gt;"INSUMO",#REF!&lt;&gt;"")</formula>
    </cfRule>
  </conditionalFormatting>
  <conditionalFormatting sqref="C645:C646">
    <cfRule type="expression" dxfId="5852" priority="2008" stopIfTrue="1">
      <formula>AND(OR(#REF!="COMPOSICAO",#REF!="INSUMO",#REF!&lt;&gt;""),#REF!&lt;&gt;"")</formula>
    </cfRule>
  </conditionalFormatting>
  <conditionalFormatting sqref="A641">
    <cfRule type="expression" dxfId="5851" priority="2005" stopIfTrue="1">
      <formula>AND(#REF!&lt;&gt;"COMPOSICAO",#REF!&lt;&gt;"INSUMO",#REF!&lt;&gt;"")</formula>
    </cfRule>
    <cfRule type="expression" dxfId="5850" priority="2006" stopIfTrue="1">
      <formula>AND(OR(#REF!="COMPOSICAO",#REF!="INSUMO",#REF!&lt;&gt;""),#REF!&lt;&gt;"")</formula>
    </cfRule>
  </conditionalFormatting>
  <conditionalFormatting sqref="A640:C640">
    <cfRule type="expression" dxfId="5849" priority="2003" stopIfTrue="1">
      <formula>AND(#REF!&lt;&gt;"COMPOSICAO",#REF!&lt;&gt;"INSUMO",#REF!&lt;&gt;"")</formula>
    </cfRule>
    <cfRule type="expression" dxfId="5848" priority="2004" stopIfTrue="1">
      <formula>AND(OR(#REF!="COMPOSICAO",#REF!="INSUMO",#REF!&lt;&gt;""),#REF!&lt;&gt;"")</formula>
    </cfRule>
  </conditionalFormatting>
  <conditionalFormatting sqref="A644">
    <cfRule type="expression" dxfId="5847" priority="2001" stopIfTrue="1">
      <formula>AND(#REF!&lt;&gt;"COMPOSICAO",#REF!&lt;&gt;"INSUMO",#REF!&lt;&gt;"")</formula>
    </cfRule>
    <cfRule type="expression" dxfId="5846" priority="2002" stopIfTrue="1">
      <formula>AND(OR(#REF!="COMPOSICAO",#REF!="INSUMO",#REF!&lt;&gt;""),#REF!&lt;&gt;"")</formula>
    </cfRule>
  </conditionalFormatting>
  <conditionalFormatting sqref="B644">
    <cfRule type="expression" dxfId="5845" priority="1999" stopIfTrue="1">
      <formula>AND(#REF!&lt;&gt;"COMPOSICAO",#REF!&lt;&gt;"INSUMO",#REF!&lt;&gt;"")</formula>
    </cfRule>
    <cfRule type="expression" dxfId="5844" priority="2000" stopIfTrue="1">
      <formula>AND(OR(#REF!="COMPOSICAO",#REF!="INSUMO",#REF!&lt;&gt;""),#REF!&lt;&gt;"")</formula>
    </cfRule>
  </conditionalFormatting>
  <conditionalFormatting sqref="C644">
    <cfRule type="expression" dxfId="5843" priority="1997" stopIfTrue="1">
      <formula>AND(#REF!&lt;&gt;"COMPOSICAO",#REF!&lt;&gt;"INSUMO",#REF!&lt;&gt;"")</formula>
    </cfRule>
  </conditionalFormatting>
  <conditionalFormatting sqref="C644">
    <cfRule type="expression" dxfId="5842" priority="1998" stopIfTrue="1">
      <formula>AND(OR(#REF!="COMPOSICAO",#REF!="INSUMO",#REF!&lt;&gt;""),#REF!&lt;&gt;"")</formula>
    </cfRule>
  </conditionalFormatting>
  <conditionalFormatting sqref="A647:B647">
    <cfRule type="expression" dxfId="5841" priority="1995" stopIfTrue="1">
      <formula>AND(#REF!&lt;&gt;"COMPOSICAO",#REF!&lt;&gt;"INSUMO",#REF!&lt;&gt;"")</formula>
    </cfRule>
    <cfRule type="expression" dxfId="5840" priority="1996" stopIfTrue="1">
      <formula>AND(OR(#REF!="COMPOSICAO",#REF!="INSUMO",#REF!&lt;&gt;""),#REF!&lt;&gt;"")</formula>
    </cfRule>
  </conditionalFormatting>
  <conditionalFormatting sqref="C647">
    <cfRule type="expression" dxfId="5839" priority="1993" stopIfTrue="1">
      <formula>AND(#REF!&lt;&gt;"COMPOSICAO",#REF!&lt;&gt;"INSUMO",#REF!&lt;&gt;"")</formula>
    </cfRule>
  </conditionalFormatting>
  <conditionalFormatting sqref="C647">
    <cfRule type="expression" dxfId="5838" priority="1994" stopIfTrue="1">
      <formula>AND(OR(#REF!="COMPOSICAO",#REF!="INSUMO",#REF!&lt;&gt;""),#REF!&lt;&gt;"")</formula>
    </cfRule>
  </conditionalFormatting>
  <conditionalFormatting sqref="D642:D643">
    <cfRule type="expression" dxfId="5837" priority="1991" stopIfTrue="1">
      <formula>AND(#REF!&lt;&gt;"COMPOSICAO",#REF!&lt;&gt;"INSUMO",#REF!&lt;&gt;"")</formula>
    </cfRule>
    <cfRule type="expression" dxfId="5836" priority="1992" stopIfTrue="1">
      <formula>AND(OR(#REF!="COMPOSICAO",#REF!="INSUMO",#REF!&lt;&gt;""),#REF!&lt;&gt;"")</formula>
    </cfRule>
  </conditionalFormatting>
  <conditionalFormatting sqref="E641:F641">
    <cfRule type="expression" dxfId="5835" priority="1989" stopIfTrue="1">
      <formula>AND(#REF!&lt;&gt;"COMPOSICAO",#REF!&lt;&gt;"INSUMO",#REF!&lt;&gt;"")</formula>
    </cfRule>
    <cfRule type="expression" dxfId="5834" priority="1990" stopIfTrue="1">
      <formula>AND(OR(#REF!="COMPOSICAO",#REF!="INSUMO",#REF!&lt;&gt;""),#REF!&lt;&gt;"")</formula>
    </cfRule>
  </conditionalFormatting>
  <conditionalFormatting sqref="B641:D641">
    <cfRule type="expression" dxfId="5833" priority="1987" stopIfTrue="1">
      <formula>AND(#REF!&lt;&gt;"COMPOSICAO",#REF!&lt;&gt;"INSUMO",#REF!&lt;&gt;"")</formula>
    </cfRule>
    <cfRule type="expression" dxfId="5832" priority="1988" stopIfTrue="1">
      <formula>AND(OR(#REF!="COMPOSICAO",#REF!="INSUMO",#REF!&lt;&gt;""),#REF!&lt;&gt;"")</formula>
    </cfRule>
  </conditionalFormatting>
  <conditionalFormatting sqref="C642:C643">
    <cfRule type="expression" dxfId="5831" priority="1985" stopIfTrue="1">
      <formula>AND(#REF!&lt;&gt;"COMPOSICAO",#REF!&lt;&gt;"INSUMO",#REF!&lt;&gt;"")</formula>
    </cfRule>
  </conditionalFormatting>
  <conditionalFormatting sqref="C642:C643">
    <cfRule type="expression" dxfId="5830" priority="1986" stopIfTrue="1">
      <formula>AND(OR(#REF!="COMPOSICAO",#REF!="INSUMO",#REF!&lt;&gt;""),#REF!&lt;&gt;"")</formula>
    </cfRule>
  </conditionalFormatting>
  <conditionalFormatting sqref="A642:B643">
    <cfRule type="expression" dxfId="5829" priority="1983" stopIfTrue="1">
      <formula>AND(#REF!&lt;&gt;"COMPOSICAO",#REF!&lt;&gt;"INSUMO",#REF!&lt;&gt;"")</formula>
    </cfRule>
    <cfRule type="expression" dxfId="5828" priority="1984" stopIfTrue="1">
      <formula>AND(OR(#REF!="COMPOSICAO",#REF!="INSUMO",#REF!&lt;&gt;""),#REF!&lt;&gt;"")</formula>
    </cfRule>
  </conditionalFormatting>
  <conditionalFormatting sqref="A657:B657 D656:D657 E654:F659 A658 D659">
    <cfRule type="expression" dxfId="5827" priority="1981" stopIfTrue="1">
      <formula>AND(#REF!&lt;&gt;"COMPOSICAO",#REF!&lt;&gt;"INSUMO",#REF!&lt;&gt;"")</formula>
    </cfRule>
    <cfRule type="expression" dxfId="5826" priority="1982" stopIfTrue="1">
      <formula>AND(OR(#REF!="COMPOSICAO",#REF!="INSUMO",#REF!&lt;&gt;""),#REF!&lt;&gt;"")</formula>
    </cfRule>
  </conditionalFormatting>
  <conditionalFormatting sqref="C657:C658">
    <cfRule type="expression" dxfId="5825" priority="1979" stopIfTrue="1">
      <formula>AND(#REF!&lt;&gt;"COMPOSICAO",#REF!&lt;&gt;"INSUMO",#REF!&lt;&gt;"")</formula>
    </cfRule>
  </conditionalFormatting>
  <conditionalFormatting sqref="C657:C658">
    <cfRule type="expression" dxfId="5824" priority="1980" stopIfTrue="1">
      <formula>AND(OR(#REF!="COMPOSICAO",#REF!="INSUMO",#REF!&lt;&gt;""),#REF!&lt;&gt;"")</formula>
    </cfRule>
  </conditionalFormatting>
  <conditionalFormatting sqref="A653">
    <cfRule type="expression" dxfId="5823" priority="1977" stopIfTrue="1">
      <formula>AND(#REF!&lt;&gt;"COMPOSICAO",#REF!&lt;&gt;"INSUMO",#REF!&lt;&gt;"")</formula>
    </cfRule>
    <cfRule type="expression" dxfId="5822" priority="1978" stopIfTrue="1">
      <formula>AND(OR(#REF!="COMPOSICAO",#REF!="INSUMO",#REF!&lt;&gt;""),#REF!&lt;&gt;"")</formula>
    </cfRule>
  </conditionalFormatting>
  <conditionalFormatting sqref="A652:C652">
    <cfRule type="expression" dxfId="5821" priority="1975" stopIfTrue="1">
      <formula>AND(#REF!&lt;&gt;"COMPOSICAO",#REF!&lt;&gt;"INSUMO",#REF!&lt;&gt;"")</formula>
    </cfRule>
    <cfRule type="expression" dxfId="5820" priority="1976" stopIfTrue="1">
      <formula>AND(OR(#REF!="COMPOSICAO",#REF!="INSUMO",#REF!&lt;&gt;""),#REF!&lt;&gt;"")</formula>
    </cfRule>
  </conditionalFormatting>
  <conditionalFormatting sqref="A656">
    <cfRule type="expression" dxfId="5819" priority="1973" stopIfTrue="1">
      <formula>AND(#REF!&lt;&gt;"COMPOSICAO",#REF!&lt;&gt;"INSUMO",#REF!&lt;&gt;"")</formula>
    </cfRule>
    <cfRule type="expression" dxfId="5818" priority="1974" stopIfTrue="1">
      <formula>AND(OR(#REF!="COMPOSICAO",#REF!="INSUMO",#REF!&lt;&gt;""),#REF!&lt;&gt;"")</formula>
    </cfRule>
  </conditionalFormatting>
  <conditionalFormatting sqref="B656">
    <cfRule type="expression" dxfId="5817" priority="1971" stopIfTrue="1">
      <formula>AND(#REF!&lt;&gt;"COMPOSICAO",#REF!&lt;&gt;"INSUMO",#REF!&lt;&gt;"")</formula>
    </cfRule>
    <cfRule type="expression" dxfId="5816" priority="1972" stopIfTrue="1">
      <formula>AND(OR(#REF!="COMPOSICAO",#REF!="INSUMO",#REF!&lt;&gt;""),#REF!&lt;&gt;"")</formula>
    </cfRule>
  </conditionalFormatting>
  <conditionalFormatting sqref="C656">
    <cfRule type="expression" dxfId="5815" priority="1969" stopIfTrue="1">
      <formula>AND(#REF!&lt;&gt;"COMPOSICAO",#REF!&lt;&gt;"INSUMO",#REF!&lt;&gt;"")</formula>
    </cfRule>
  </conditionalFormatting>
  <conditionalFormatting sqref="C656">
    <cfRule type="expression" dxfId="5814" priority="1970" stopIfTrue="1">
      <formula>AND(OR(#REF!="COMPOSICAO",#REF!="INSUMO",#REF!&lt;&gt;""),#REF!&lt;&gt;"")</formula>
    </cfRule>
  </conditionalFormatting>
  <conditionalFormatting sqref="A659:B659">
    <cfRule type="expression" dxfId="5813" priority="1967" stopIfTrue="1">
      <formula>AND(#REF!&lt;&gt;"COMPOSICAO",#REF!&lt;&gt;"INSUMO",#REF!&lt;&gt;"")</formula>
    </cfRule>
    <cfRule type="expression" dxfId="5812" priority="1968" stopIfTrue="1">
      <formula>AND(OR(#REF!="COMPOSICAO",#REF!="INSUMO",#REF!&lt;&gt;""),#REF!&lt;&gt;"")</formula>
    </cfRule>
  </conditionalFormatting>
  <conditionalFormatting sqref="C659">
    <cfRule type="expression" dxfId="5811" priority="1965" stopIfTrue="1">
      <formula>AND(#REF!&lt;&gt;"COMPOSICAO",#REF!&lt;&gt;"INSUMO",#REF!&lt;&gt;"")</formula>
    </cfRule>
  </conditionalFormatting>
  <conditionalFormatting sqref="C659">
    <cfRule type="expression" dxfId="5810" priority="1966" stopIfTrue="1">
      <formula>AND(OR(#REF!="COMPOSICAO",#REF!="INSUMO",#REF!&lt;&gt;""),#REF!&lt;&gt;"")</formula>
    </cfRule>
  </conditionalFormatting>
  <conditionalFormatting sqref="D654:D655">
    <cfRule type="expression" dxfId="5809" priority="1963" stopIfTrue="1">
      <formula>AND(#REF!&lt;&gt;"COMPOSICAO",#REF!&lt;&gt;"INSUMO",#REF!&lt;&gt;"")</formula>
    </cfRule>
    <cfRule type="expression" dxfId="5808" priority="1964" stopIfTrue="1">
      <formula>AND(OR(#REF!="COMPOSICAO",#REF!="INSUMO",#REF!&lt;&gt;""),#REF!&lt;&gt;"")</formula>
    </cfRule>
  </conditionalFormatting>
  <conditionalFormatting sqref="E653:F653">
    <cfRule type="expression" dxfId="5807" priority="1961" stopIfTrue="1">
      <formula>AND(#REF!&lt;&gt;"COMPOSICAO",#REF!&lt;&gt;"INSUMO",#REF!&lt;&gt;"")</formula>
    </cfRule>
    <cfRule type="expression" dxfId="5806" priority="1962" stopIfTrue="1">
      <formula>AND(OR(#REF!="COMPOSICAO",#REF!="INSUMO",#REF!&lt;&gt;""),#REF!&lt;&gt;"")</formula>
    </cfRule>
  </conditionalFormatting>
  <conditionalFormatting sqref="B653:D653">
    <cfRule type="expression" dxfId="5805" priority="1959" stopIfTrue="1">
      <formula>AND(#REF!&lt;&gt;"COMPOSICAO",#REF!&lt;&gt;"INSUMO",#REF!&lt;&gt;"")</formula>
    </cfRule>
    <cfRule type="expression" dxfId="5804" priority="1960" stopIfTrue="1">
      <formula>AND(OR(#REF!="COMPOSICAO",#REF!="INSUMO",#REF!&lt;&gt;""),#REF!&lt;&gt;"")</formula>
    </cfRule>
  </conditionalFormatting>
  <conditionalFormatting sqref="C654:C655">
    <cfRule type="expression" dxfId="5803" priority="1957" stopIfTrue="1">
      <formula>AND(#REF!&lt;&gt;"COMPOSICAO",#REF!&lt;&gt;"INSUMO",#REF!&lt;&gt;"")</formula>
    </cfRule>
  </conditionalFormatting>
  <conditionalFormatting sqref="C654:C655">
    <cfRule type="expression" dxfId="5802" priority="1958" stopIfTrue="1">
      <formula>AND(OR(#REF!="COMPOSICAO",#REF!="INSUMO",#REF!&lt;&gt;""),#REF!&lt;&gt;"")</formula>
    </cfRule>
  </conditionalFormatting>
  <conditionalFormatting sqref="A654:B655">
    <cfRule type="expression" dxfId="5801" priority="1955" stopIfTrue="1">
      <formula>AND(#REF!&lt;&gt;"COMPOSICAO",#REF!&lt;&gt;"INSUMO",#REF!&lt;&gt;"")</formula>
    </cfRule>
    <cfRule type="expression" dxfId="5800" priority="1956" stopIfTrue="1">
      <formula>AND(OR(#REF!="COMPOSICAO",#REF!="INSUMO",#REF!&lt;&gt;""),#REF!&lt;&gt;"")</formula>
    </cfRule>
  </conditionalFormatting>
  <conditionalFormatting sqref="D610">
    <cfRule type="expression" dxfId="5799" priority="1953" stopIfTrue="1">
      <formula>AND(#REF!&lt;&gt;"COMPOSICAO",#REF!&lt;&gt;"INSUMO",#REF!&lt;&gt;"")</formula>
    </cfRule>
    <cfRule type="expression" dxfId="5798" priority="1954" stopIfTrue="1">
      <formula>AND(OR(#REF!="COMPOSICAO",#REF!="INSUMO",#REF!&lt;&gt;""),#REF!&lt;&gt;"")</formula>
    </cfRule>
  </conditionalFormatting>
  <conditionalFormatting sqref="B658">
    <cfRule type="expression" dxfId="5797" priority="1951" stopIfTrue="1">
      <formula>AND(#REF!&lt;&gt;"COMPOSICAO",#REF!&lt;&gt;"INSUMO",#REF!&lt;&gt;"")</formula>
    </cfRule>
    <cfRule type="expression" dxfId="5796" priority="1952" stopIfTrue="1">
      <formula>AND(OR(#REF!="COMPOSICAO",#REF!="INSUMO",#REF!&lt;&gt;""),#REF!&lt;&gt;"")</formula>
    </cfRule>
  </conditionalFormatting>
  <conditionalFormatting sqref="D658 D646 D634 D622">
    <cfRule type="expression" dxfId="5795" priority="1949" stopIfTrue="1">
      <formula>AND(#REF!&lt;&gt;"COMPOSICAO",#REF!&lt;&gt;"INSUMO",#REF!&lt;&gt;"")</formula>
    </cfRule>
    <cfRule type="expression" dxfId="5794" priority="1950" stopIfTrue="1">
      <formula>AND(OR(#REF!="COMPOSICAO",#REF!="INSUMO",#REF!&lt;&gt;""),#REF!&lt;&gt;"")</formula>
    </cfRule>
  </conditionalFormatting>
  <conditionalFormatting sqref="A669:B669 D668:D669 E666:F671 A670 D671">
    <cfRule type="expression" dxfId="5793" priority="1947" stopIfTrue="1">
      <formula>AND(#REF!&lt;&gt;"COMPOSICAO",#REF!&lt;&gt;"INSUMO",#REF!&lt;&gt;"")</formula>
    </cfRule>
    <cfRule type="expression" dxfId="5792" priority="1948" stopIfTrue="1">
      <formula>AND(OR(#REF!="COMPOSICAO",#REF!="INSUMO",#REF!&lt;&gt;""),#REF!&lt;&gt;"")</formula>
    </cfRule>
  </conditionalFormatting>
  <conditionalFormatting sqref="C669:C670">
    <cfRule type="expression" dxfId="5791" priority="1945" stopIfTrue="1">
      <formula>AND(#REF!&lt;&gt;"COMPOSICAO",#REF!&lt;&gt;"INSUMO",#REF!&lt;&gt;"")</formula>
    </cfRule>
  </conditionalFormatting>
  <conditionalFormatting sqref="C669:C670">
    <cfRule type="expression" dxfId="5790" priority="1946" stopIfTrue="1">
      <formula>AND(OR(#REF!="COMPOSICAO",#REF!="INSUMO",#REF!&lt;&gt;""),#REF!&lt;&gt;"")</formula>
    </cfRule>
  </conditionalFormatting>
  <conditionalFormatting sqref="A665">
    <cfRule type="expression" dxfId="5789" priority="1943" stopIfTrue="1">
      <formula>AND(#REF!&lt;&gt;"COMPOSICAO",#REF!&lt;&gt;"INSUMO",#REF!&lt;&gt;"")</formula>
    </cfRule>
    <cfRule type="expression" dxfId="5788" priority="1944" stopIfTrue="1">
      <formula>AND(OR(#REF!="COMPOSICAO",#REF!="INSUMO",#REF!&lt;&gt;""),#REF!&lt;&gt;"")</formula>
    </cfRule>
  </conditionalFormatting>
  <conditionalFormatting sqref="A664:C664">
    <cfRule type="expression" dxfId="5787" priority="1941" stopIfTrue="1">
      <formula>AND(#REF!&lt;&gt;"COMPOSICAO",#REF!&lt;&gt;"INSUMO",#REF!&lt;&gt;"")</formula>
    </cfRule>
    <cfRule type="expression" dxfId="5786" priority="1942" stopIfTrue="1">
      <formula>AND(OR(#REF!="COMPOSICAO",#REF!="INSUMO",#REF!&lt;&gt;""),#REF!&lt;&gt;"")</formula>
    </cfRule>
  </conditionalFormatting>
  <conditionalFormatting sqref="A668">
    <cfRule type="expression" dxfId="5785" priority="1939" stopIfTrue="1">
      <formula>AND(#REF!&lt;&gt;"COMPOSICAO",#REF!&lt;&gt;"INSUMO",#REF!&lt;&gt;"")</formula>
    </cfRule>
    <cfRule type="expression" dxfId="5784" priority="1940" stopIfTrue="1">
      <formula>AND(OR(#REF!="COMPOSICAO",#REF!="INSUMO",#REF!&lt;&gt;""),#REF!&lt;&gt;"")</formula>
    </cfRule>
  </conditionalFormatting>
  <conditionalFormatting sqref="B668">
    <cfRule type="expression" dxfId="5783" priority="1937" stopIfTrue="1">
      <formula>AND(#REF!&lt;&gt;"COMPOSICAO",#REF!&lt;&gt;"INSUMO",#REF!&lt;&gt;"")</formula>
    </cfRule>
    <cfRule type="expression" dxfId="5782" priority="1938" stopIfTrue="1">
      <formula>AND(OR(#REF!="COMPOSICAO",#REF!="INSUMO",#REF!&lt;&gt;""),#REF!&lt;&gt;"")</formula>
    </cfRule>
  </conditionalFormatting>
  <conditionalFormatting sqref="C668">
    <cfRule type="expression" dxfId="5781" priority="1935" stopIfTrue="1">
      <formula>AND(#REF!&lt;&gt;"COMPOSICAO",#REF!&lt;&gt;"INSUMO",#REF!&lt;&gt;"")</formula>
    </cfRule>
  </conditionalFormatting>
  <conditionalFormatting sqref="C668">
    <cfRule type="expression" dxfId="5780" priority="1936" stopIfTrue="1">
      <formula>AND(OR(#REF!="COMPOSICAO",#REF!="INSUMO",#REF!&lt;&gt;""),#REF!&lt;&gt;"")</formula>
    </cfRule>
  </conditionalFormatting>
  <conditionalFormatting sqref="A671:B671">
    <cfRule type="expression" dxfId="5779" priority="1933" stopIfTrue="1">
      <formula>AND(#REF!&lt;&gt;"COMPOSICAO",#REF!&lt;&gt;"INSUMO",#REF!&lt;&gt;"")</formula>
    </cfRule>
    <cfRule type="expression" dxfId="5778" priority="1934" stopIfTrue="1">
      <formula>AND(OR(#REF!="COMPOSICAO",#REF!="INSUMO",#REF!&lt;&gt;""),#REF!&lt;&gt;"")</formula>
    </cfRule>
  </conditionalFormatting>
  <conditionalFormatting sqref="C671">
    <cfRule type="expression" dxfId="5777" priority="1931" stopIfTrue="1">
      <formula>AND(#REF!&lt;&gt;"COMPOSICAO",#REF!&lt;&gt;"INSUMO",#REF!&lt;&gt;"")</formula>
    </cfRule>
  </conditionalFormatting>
  <conditionalFormatting sqref="C671">
    <cfRule type="expression" dxfId="5776" priority="1932" stopIfTrue="1">
      <formula>AND(OR(#REF!="COMPOSICAO",#REF!="INSUMO",#REF!&lt;&gt;""),#REF!&lt;&gt;"")</formula>
    </cfRule>
  </conditionalFormatting>
  <conditionalFormatting sqref="D666">
    <cfRule type="expression" dxfId="5775" priority="1929" stopIfTrue="1">
      <formula>AND(#REF!&lt;&gt;"COMPOSICAO",#REF!&lt;&gt;"INSUMO",#REF!&lt;&gt;"")</formula>
    </cfRule>
    <cfRule type="expression" dxfId="5774" priority="1930" stopIfTrue="1">
      <formula>AND(OR(#REF!="COMPOSICAO",#REF!="INSUMO",#REF!&lt;&gt;""),#REF!&lt;&gt;"")</formula>
    </cfRule>
  </conditionalFormatting>
  <conditionalFormatting sqref="E665:F665">
    <cfRule type="expression" dxfId="5773" priority="1927" stopIfTrue="1">
      <formula>AND(#REF!&lt;&gt;"COMPOSICAO",#REF!&lt;&gt;"INSUMO",#REF!&lt;&gt;"")</formula>
    </cfRule>
    <cfRule type="expression" dxfId="5772" priority="1928" stopIfTrue="1">
      <formula>AND(OR(#REF!="COMPOSICAO",#REF!="INSUMO",#REF!&lt;&gt;""),#REF!&lt;&gt;"")</formula>
    </cfRule>
  </conditionalFormatting>
  <conditionalFormatting sqref="B665:D665">
    <cfRule type="expression" dxfId="5771" priority="1925" stopIfTrue="1">
      <formula>AND(#REF!&lt;&gt;"COMPOSICAO",#REF!&lt;&gt;"INSUMO",#REF!&lt;&gt;"")</formula>
    </cfRule>
    <cfRule type="expression" dxfId="5770" priority="1926" stopIfTrue="1">
      <formula>AND(OR(#REF!="COMPOSICAO",#REF!="INSUMO",#REF!&lt;&gt;""),#REF!&lt;&gt;"")</formula>
    </cfRule>
  </conditionalFormatting>
  <conditionalFormatting sqref="C666:C667">
    <cfRule type="expression" dxfId="5769" priority="1923" stopIfTrue="1">
      <formula>AND(#REF!&lt;&gt;"COMPOSICAO",#REF!&lt;&gt;"INSUMO",#REF!&lt;&gt;"")</formula>
    </cfRule>
  </conditionalFormatting>
  <conditionalFormatting sqref="C666:C667">
    <cfRule type="expression" dxfId="5768" priority="1924" stopIfTrue="1">
      <formula>AND(OR(#REF!="COMPOSICAO",#REF!="INSUMO",#REF!&lt;&gt;""),#REF!&lt;&gt;"")</formula>
    </cfRule>
  </conditionalFormatting>
  <conditionalFormatting sqref="A666:B667">
    <cfRule type="expression" dxfId="5767" priority="1921" stopIfTrue="1">
      <formula>AND(#REF!&lt;&gt;"COMPOSICAO",#REF!&lt;&gt;"INSUMO",#REF!&lt;&gt;"")</formula>
    </cfRule>
    <cfRule type="expression" dxfId="5766" priority="1922" stopIfTrue="1">
      <formula>AND(OR(#REF!="COMPOSICAO",#REF!="INSUMO",#REF!&lt;&gt;""),#REF!&lt;&gt;"")</formula>
    </cfRule>
  </conditionalFormatting>
  <conditionalFormatting sqref="B670">
    <cfRule type="expression" dxfId="5765" priority="1919" stopIfTrue="1">
      <formula>AND(#REF!&lt;&gt;"COMPOSICAO",#REF!&lt;&gt;"INSUMO",#REF!&lt;&gt;"")</formula>
    </cfRule>
    <cfRule type="expression" dxfId="5764" priority="1920" stopIfTrue="1">
      <formula>AND(OR(#REF!="COMPOSICAO",#REF!="INSUMO",#REF!&lt;&gt;""),#REF!&lt;&gt;"")</formula>
    </cfRule>
  </conditionalFormatting>
  <conditionalFormatting sqref="D670">
    <cfRule type="expression" dxfId="5763" priority="1917" stopIfTrue="1">
      <formula>AND(#REF!&lt;&gt;"COMPOSICAO",#REF!&lt;&gt;"INSUMO",#REF!&lt;&gt;"")</formula>
    </cfRule>
    <cfRule type="expression" dxfId="5762" priority="1918" stopIfTrue="1">
      <formula>AND(OR(#REF!="COMPOSICAO",#REF!="INSUMO",#REF!&lt;&gt;""),#REF!&lt;&gt;"")</formula>
    </cfRule>
  </conditionalFormatting>
  <conditionalFormatting sqref="A681:B681 D680:D681 E678:F683 A682 D683">
    <cfRule type="expression" dxfId="5761" priority="1915" stopIfTrue="1">
      <formula>AND(#REF!&lt;&gt;"COMPOSICAO",#REF!&lt;&gt;"INSUMO",#REF!&lt;&gt;"")</formula>
    </cfRule>
    <cfRule type="expression" dxfId="5760" priority="1916" stopIfTrue="1">
      <formula>AND(OR(#REF!="COMPOSICAO",#REF!="INSUMO",#REF!&lt;&gt;""),#REF!&lt;&gt;"")</formula>
    </cfRule>
  </conditionalFormatting>
  <conditionalFormatting sqref="C681:C682">
    <cfRule type="expression" dxfId="5759" priority="1913" stopIfTrue="1">
      <formula>AND(#REF!&lt;&gt;"COMPOSICAO",#REF!&lt;&gt;"INSUMO",#REF!&lt;&gt;"")</formula>
    </cfRule>
  </conditionalFormatting>
  <conditionalFormatting sqref="C681:C682">
    <cfRule type="expression" dxfId="5758" priority="1914" stopIfTrue="1">
      <formula>AND(OR(#REF!="COMPOSICAO",#REF!="INSUMO",#REF!&lt;&gt;""),#REF!&lt;&gt;"")</formula>
    </cfRule>
  </conditionalFormatting>
  <conditionalFormatting sqref="A677">
    <cfRule type="expression" dxfId="5757" priority="1911" stopIfTrue="1">
      <formula>AND(#REF!&lt;&gt;"COMPOSICAO",#REF!&lt;&gt;"INSUMO",#REF!&lt;&gt;"")</formula>
    </cfRule>
    <cfRule type="expression" dxfId="5756" priority="1912" stopIfTrue="1">
      <formula>AND(OR(#REF!="COMPOSICAO",#REF!="INSUMO",#REF!&lt;&gt;""),#REF!&lt;&gt;"")</formula>
    </cfRule>
  </conditionalFormatting>
  <conditionalFormatting sqref="A676:C676">
    <cfRule type="expression" dxfId="5755" priority="1909" stopIfTrue="1">
      <formula>AND(#REF!&lt;&gt;"COMPOSICAO",#REF!&lt;&gt;"INSUMO",#REF!&lt;&gt;"")</formula>
    </cfRule>
    <cfRule type="expression" dxfId="5754" priority="1910" stopIfTrue="1">
      <formula>AND(OR(#REF!="COMPOSICAO",#REF!="INSUMO",#REF!&lt;&gt;""),#REF!&lt;&gt;"")</formula>
    </cfRule>
  </conditionalFormatting>
  <conditionalFormatting sqref="A680">
    <cfRule type="expression" dxfId="5753" priority="1907" stopIfTrue="1">
      <formula>AND(#REF!&lt;&gt;"COMPOSICAO",#REF!&lt;&gt;"INSUMO",#REF!&lt;&gt;"")</formula>
    </cfRule>
    <cfRule type="expression" dxfId="5752" priority="1908" stopIfTrue="1">
      <formula>AND(OR(#REF!="COMPOSICAO",#REF!="INSUMO",#REF!&lt;&gt;""),#REF!&lt;&gt;"")</formula>
    </cfRule>
  </conditionalFormatting>
  <conditionalFormatting sqref="B680">
    <cfRule type="expression" dxfId="5751" priority="1905" stopIfTrue="1">
      <formula>AND(#REF!&lt;&gt;"COMPOSICAO",#REF!&lt;&gt;"INSUMO",#REF!&lt;&gt;"")</formula>
    </cfRule>
    <cfRule type="expression" dxfId="5750" priority="1906" stopIfTrue="1">
      <formula>AND(OR(#REF!="COMPOSICAO",#REF!="INSUMO",#REF!&lt;&gt;""),#REF!&lt;&gt;"")</formula>
    </cfRule>
  </conditionalFormatting>
  <conditionalFormatting sqref="C680">
    <cfRule type="expression" dxfId="5749" priority="1903" stopIfTrue="1">
      <formula>AND(#REF!&lt;&gt;"COMPOSICAO",#REF!&lt;&gt;"INSUMO",#REF!&lt;&gt;"")</formula>
    </cfRule>
  </conditionalFormatting>
  <conditionalFormatting sqref="C680">
    <cfRule type="expression" dxfId="5748" priority="1904" stopIfTrue="1">
      <formula>AND(OR(#REF!="COMPOSICAO",#REF!="INSUMO",#REF!&lt;&gt;""),#REF!&lt;&gt;"")</formula>
    </cfRule>
  </conditionalFormatting>
  <conditionalFormatting sqref="A683:B683">
    <cfRule type="expression" dxfId="5747" priority="1901" stopIfTrue="1">
      <formula>AND(#REF!&lt;&gt;"COMPOSICAO",#REF!&lt;&gt;"INSUMO",#REF!&lt;&gt;"")</formula>
    </cfRule>
    <cfRule type="expression" dxfId="5746" priority="1902" stopIfTrue="1">
      <formula>AND(OR(#REF!="COMPOSICAO",#REF!="INSUMO",#REF!&lt;&gt;""),#REF!&lt;&gt;"")</formula>
    </cfRule>
  </conditionalFormatting>
  <conditionalFormatting sqref="C683">
    <cfRule type="expression" dxfId="5745" priority="1899" stopIfTrue="1">
      <formula>AND(#REF!&lt;&gt;"COMPOSICAO",#REF!&lt;&gt;"INSUMO",#REF!&lt;&gt;"")</formula>
    </cfRule>
  </conditionalFormatting>
  <conditionalFormatting sqref="C683">
    <cfRule type="expression" dxfId="5744" priority="1900" stopIfTrue="1">
      <formula>AND(OR(#REF!="COMPOSICAO",#REF!="INSUMO",#REF!&lt;&gt;""),#REF!&lt;&gt;"")</formula>
    </cfRule>
  </conditionalFormatting>
  <conditionalFormatting sqref="D678">
    <cfRule type="expression" dxfId="5743" priority="1897" stopIfTrue="1">
      <formula>AND(#REF!&lt;&gt;"COMPOSICAO",#REF!&lt;&gt;"INSUMO",#REF!&lt;&gt;"")</formula>
    </cfRule>
    <cfRule type="expression" dxfId="5742" priority="1898" stopIfTrue="1">
      <formula>AND(OR(#REF!="COMPOSICAO",#REF!="INSUMO",#REF!&lt;&gt;""),#REF!&lt;&gt;"")</formula>
    </cfRule>
  </conditionalFormatting>
  <conditionalFormatting sqref="E677:F677">
    <cfRule type="expression" dxfId="5741" priority="1895" stopIfTrue="1">
      <formula>AND(#REF!&lt;&gt;"COMPOSICAO",#REF!&lt;&gt;"INSUMO",#REF!&lt;&gt;"")</formula>
    </cfRule>
    <cfRule type="expression" dxfId="5740" priority="1896" stopIfTrue="1">
      <formula>AND(OR(#REF!="COMPOSICAO",#REF!="INSUMO",#REF!&lt;&gt;""),#REF!&lt;&gt;"")</formula>
    </cfRule>
  </conditionalFormatting>
  <conditionalFormatting sqref="B677:D677">
    <cfRule type="expression" dxfId="5739" priority="1893" stopIfTrue="1">
      <formula>AND(#REF!&lt;&gt;"COMPOSICAO",#REF!&lt;&gt;"INSUMO",#REF!&lt;&gt;"")</formula>
    </cfRule>
    <cfRule type="expression" dxfId="5738" priority="1894" stopIfTrue="1">
      <formula>AND(OR(#REF!="COMPOSICAO",#REF!="INSUMO",#REF!&lt;&gt;""),#REF!&lt;&gt;"")</formula>
    </cfRule>
  </conditionalFormatting>
  <conditionalFormatting sqref="C678:C679">
    <cfRule type="expression" dxfId="5737" priority="1891" stopIfTrue="1">
      <formula>AND(#REF!&lt;&gt;"COMPOSICAO",#REF!&lt;&gt;"INSUMO",#REF!&lt;&gt;"")</formula>
    </cfRule>
  </conditionalFormatting>
  <conditionalFormatting sqref="C678:C679">
    <cfRule type="expression" dxfId="5736" priority="1892" stopIfTrue="1">
      <formula>AND(OR(#REF!="COMPOSICAO",#REF!="INSUMO",#REF!&lt;&gt;""),#REF!&lt;&gt;"")</formula>
    </cfRule>
  </conditionalFormatting>
  <conditionalFormatting sqref="A678:B679">
    <cfRule type="expression" dxfId="5735" priority="1889" stopIfTrue="1">
      <formula>AND(#REF!&lt;&gt;"COMPOSICAO",#REF!&lt;&gt;"INSUMO",#REF!&lt;&gt;"")</formula>
    </cfRule>
    <cfRule type="expression" dxfId="5734" priority="1890" stopIfTrue="1">
      <formula>AND(OR(#REF!="COMPOSICAO",#REF!="INSUMO",#REF!&lt;&gt;""),#REF!&lt;&gt;"")</formula>
    </cfRule>
  </conditionalFormatting>
  <conditionalFormatting sqref="B682">
    <cfRule type="expression" dxfId="5733" priority="1887" stopIfTrue="1">
      <formula>AND(#REF!&lt;&gt;"COMPOSICAO",#REF!&lt;&gt;"INSUMO",#REF!&lt;&gt;"")</formula>
    </cfRule>
    <cfRule type="expression" dxfId="5732" priority="1888" stopIfTrue="1">
      <formula>AND(OR(#REF!="COMPOSICAO",#REF!="INSUMO",#REF!&lt;&gt;""),#REF!&lt;&gt;"")</formula>
    </cfRule>
  </conditionalFormatting>
  <conditionalFormatting sqref="D682">
    <cfRule type="expression" dxfId="5731" priority="1885" stopIfTrue="1">
      <formula>AND(#REF!&lt;&gt;"COMPOSICAO",#REF!&lt;&gt;"INSUMO",#REF!&lt;&gt;"")</formula>
    </cfRule>
    <cfRule type="expression" dxfId="5730" priority="1886" stopIfTrue="1">
      <formula>AND(OR(#REF!="COMPOSICAO",#REF!="INSUMO",#REF!&lt;&gt;""),#REF!&lt;&gt;"")</formula>
    </cfRule>
  </conditionalFormatting>
  <conditionalFormatting sqref="A689 A694:A710">
    <cfRule type="expression" dxfId="5729" priority="1879" stopIfTrue="1">
      <formula>AND(#REF!&lt;&gt;"COMPOSICAO",#REF!&lt;&gt;"INSUMO",#REF!&lt;&gt;"")</formula>
    </cfRule>
    <cfRule type="expression" dxfId="5728" priority="1880" stopIfTrue="1">
      <formula>AND(OR(#REF!="COMPOSICAO",#REF!="INSUMO",#REF!&lt;&gt;""),#REF!&lt;&gt;"")</formula>
    </cfRule>
  </conditionalFormatting>
  <conditionalFormatting sqref="A688:C688">
    <cfRule type="expression" dxfId="5727" priority="1877" stopIfTrue="1">
      <formula>AND(#REF!&lt;&gt;"COMPOSICAO",#REF!&lt;&gt;"INSUMO",#REF!&lt;&gt;"")</formula>
    </cfRule>
    <cfRule type="expression" dxfId="5726" priority="1878" stopIfTrue="1">
      <formula>AND(OR(#REF!="COMPOSICAO",#REF!="INSUMO",#REF!&lt;&gt;""),#REF!&lt;&gt;"")</formula>
    </cfRule>
  </conditionalFormatting>
  <conditionalFormatting sqref="E689:F689">
    <cfRule type="expression" dxfId="5725" priority="1863" stopIfTrue="1">
      <formula>AND(#REF!&lt;&gt;"COMPOSICAO",#REF!&lt;&gt;"INSUMO",#REF!&lt;&gt;"")</formula>
    </cfRule>
    <cfRule type="expression" dxfId="5724" priority="1864" stopIfTrue="1">
      <formula>AND(OR(#REF!="COMPOSICAO",#REF!="INSUMO",#REF!&lt;&gt;""),#REF!&lt;&gt;"")</formula>
    </cfRule>
  </conditionalFormatting>
  <conditionalFormatting sqref="B689:D689 B694:D710">
    <cfRule type="expression" dxfId="5723" priority="1861" stopIfTrue="1">
      <formula>AND(#REF!&lt;&gt;"COMPOSICAO",#REF!&lt;&gt;"INSUMO",#REF!&lt;&gt;"")</formula>
    </cfRule>
    <cfRule type="expression" dxfId="5722" priority="1862" stopIfTrue="1">
      <formula>AND(OR(#REF!="COMPOSICAO",#REF!="INSUMO",#REF!&lt;&gt;""),#REF!&lt;&gt;"")</formula>
    </cfRule>
  </conditionalFormatting>
  <conditionalFormatting sqref="A693:B693 D692:D693">
    <cfRule type="expression" dxfId="5721" priority="1851" stopIfTrue="1">
      <formula>AND(#REF!&lt;&gt;"COMPOSICAO",#REF!&lt;&gt;"INSUMO",#REF!&lt;&gt;"")</formula>
    </cfRule>
    <cfRule type="expression" dxfId="5720" priority="1852" stopIfTrue="1">
      <formula>AND(OR(#REF!="COMPOSICAO",#REF!="INSUMO",#REF!&lt;&gt;""),#REF!&lt;&gt;"")</formula>
    </cfRule>
  </conditionalFormatting>
  <conditionalFormatting sqref="C693">
    <cfRule type="expression" dxfId="5719" priority="1849" stopIfTrue="1">
      <formula>AND(#REF!&lt;&gt;"COMPOSICAO",#REF!&lt;&gt;"INSUMO",#REF!&lt;&gt;"")</formula>
    </cfRule>
  </conditionalFormatting>
  <conditionalFormatting sqref="C693">
    <cfRule type="expression" dxfId="5718" priority="1850" stopIfTrue="1">
      <formula>AND(OR(#REF!="COMPOSICAO",#REF!="INSUMO",#REF!&lt;&gt;""),#REF!&lt;&gt;"")</formula>
    </cfRule>
  </conditionalFormatting>
  <conditionalFormatting sqref="A692">
    <cfRule type="expression" dxfId="5717" priority="1847" stopIfTrue="1">
      <formula>AND(#REF!&lt;&gt;"COMPOSICAO",#REF!&lt;&gt;"INSUMO",#REF!&lt;&gt;"")</formula>
    </cfRule>
    <cfRule type="expression" dxfId="5716" priority="1848" stopIfTrue="1">
      <formula>AND(OR(#REF!="COMPOSICAO",#REF!="INSUMO",#REF!&lt;&gt;""),#REF!&lt;&gt;"")</formula>
    </cfRule>
  </conditionalFormatting>
  <conditionalFormatting sqref="B692">
    <cfRule type="expression" dxfId="5715" priority="1845" stopIfTrue="1">
      <formula>AND(#REF!&lt;&gt;"COMPOSICAO",#REF!&lt;&gt;"INSUMO",#REF!&lt;&gt;"")</formula>
    </cfRule>
    <cfRule type="expression" dxfId="5714" priority="1846" stopIfTrue="1">
      <formula>AND(OR(#REF!="COMPOSICAO",#REF!="INSUMO",#REF!&lt;&gt;""),#REF!&lt;&gt;"")</formula>
    </cfRule>
  </conditionalFormatting>
  <conditionalFormatting sqref="C692">
    <cfRule type="expression" dxfId="5713" priority="1843" stopIfTrue="1">
      <formula>AND(#REF!&lt;&gt;"COMPOSICAO",#REF!&lt;&gt;"INSUMO",#REF!&lt;&gt;"")</formula>
    </cfRule>
  </conditionalFormatting>
  <conditionalFormatting sqref="C692">
    <cfRule type="expression" dxfId="5712" priority="1844" stopIfTrue="1">
      <formula>AND(OR(#REF!="COMPOSICAO",#REF!="INSUMO",#REF!&lt;&gt;""),#REF!&lt;&gt;"")</formula>
    </cfRule>
  </conditionalFormatting>
  <conditionalFormatting sqref="D690:D691">
    <cfRule type="expression" dxfId="5711" priority="1841" stopIfTrue="1">
      <formula>AND(#REF!&lt;&gt;"COMPOSICAO",#REF!&lt;&gt;"INSUMO",#REF!&lt;&gt;"")</formula>
    </cfRule>
    <cfRule type="expression" dxfId="5710" priority="1842" stopIfTrue="1">
      <formula>AND(OR(#REF!="COMPOSICAO",#REF!="INSUMO",#REF!&lt;&gt;""),#REF!&lt;&gt;"")</formula>
    </cfRule>
  </conditionalFormatting>
  <conditionalFormatting sqref="C690:C691">
    <cfRule type="expression" dxfId="5709" priority="1839" stopIfTrue="1">
      <formula>AND(#REF!&lt;&gt;"COMPOSICAO",#REF!&lt;&gt;"INSUMO",#REF!&lt;&gt;"")</formula>
    </cfRule>
  </conditionalFormatting>
  <conditionalFormatting sqref="C690:C691">
    <cfRule type="expression" dxfId="5708" priority="1840" stopIfTrue="1">
      <formula>AND(OR(#REF!="COMPOSICAO",#REF!="INSUMO",#REF!&lt;&gt;""),#REF!&lt;&gt;"")</formula>
    </cfRule>
  </conditionalFormatting>
  <conditionalFormatting sqref="A690:B691">
    <cfRule type="expression" dxfId="5707" priority="1837" stopIfTrue="1">
      <formula>AND(#REF!&lt;&gt;"COMPOSICAO",#REF!&lt;&gt;"INSUMO",#REF!&lt;&gt;"")</formula>
    </cfRule>
    <cfRule type="expression" dxfId="5706" priority="1838" stopIfTrue="1">
      <formula>AND(OR(#REF!="COMPOSICAO",#REF!="INSUMO",#REF!&lt;&gt;""),#REF!&lt;&gt;"")</formula>
    </cfRule>
  </conditionalFormatting>
  <conditionalFormatting sqref="E690:F710">
    <cfRule type="expression" dxfId="5705" priority="1835" stopIfTrue="1">
      <formula>AND(#REF!&lt;&gt;"COMPOSICAO",#REF!&lt;&gt;"INSUMO",#REF!&lt;&gt;"")</formula>
    </cfRule>
    <cfRule type="expression" dxfId="5704" priority="1836" stopIfTrue="1">
      <formula>AND(OR(#REF!="COMPOSICAO",#REF!="INSUMO",#REF!&lt;&gt;""),#REF!&lt;&gt;"")</formula>
    </cfRule>
  </conditionalFormatting>
  <conditionalFormatting sqref="A716">
    <cfRule type="expression" dxfId="5703" priority="1833" stopIfTrue="1">
      <formula>AND(#REF!&lt;&gt;"COMPOSICAO",#REF!&lt;&gt;"INSUMO",#REF!&lt;&gt;"")</formula>
    </cfRule>
    <cfRule type="expression" dxfId="5702" priority="1834" stopIfTrue="1">
      <formula>AND(OR(#REF!="COMPOSICAO",#REF!="INSUMO",#REF!&lt;&gt;""),#REF!&lt;&gt;"")</formula>
    </cfRule>
  </conditionalFormatting>
  <conditionalFormatting sqref="A715:C715">
    <cfRule type="expression" dxfId="5701" priority="1831" stopIfTrue="1">
      <formula>AND(#REF!&lt;&gt;"COMPOSICAO",#REF!&lt;&gt;"INSUMO",#REF!&lt;&gt;"")</formula>
    </cfRule>
    <cfRule type="expression" dxfId="5700" priority="1832" stopIfTrue="1">
      <formula>AND(OR(#REF!="COMPOSICAO",#REF!="INSUMO",#REF!&lt;&gt;""),#REF!&lt;&gt;"")</formula>
    </cfRule>
  </conditionalFormatting>
  <conditionalFormatting sqref="E716:F716">
    <cfRule type="expression" dxfId="5699" priority="1829" stopIfTrue="1">
      <formula>AND(#REF!&lt;&gt;"COMPOSICAO",#REF!&lt;&gt;"INSUMO",#REF!&lt;&gt;"")</formula>
    </cfRule>
    <cfRule type="expression" dxfId="5698" priority="1830" stopIfTrue="1">
      <formula>AND(OR(#REF!="COMPOSICAO",#REF!="INSUMO",#REF!&lt;&gt;""),#REF!&lt;&gt;"")</formula>
    </cfRule>
  </conditionalFormatting>
  <conditionalFormatting sqref="B716:D716">
    <cfRule type="expression" dxfId="5697" priority="1827" stopIfTrue="1">
      <formula>AND(#REF!&lt;&gt;"COMPOSICAO",#REF!&lt;&gt;"INSUMO",#REF!&lt;&gt;"")</formula>
    </cfRule>
    <cfRule type="expression" dxfId="5696" priority="1828" stopIfTrue="1">
      <formula>AND(OR(#REF!="COMPOSICAO",#REF!="INSUMO",#REF!&lt;&gt;""),#REF!&lt;&gt;"")</formula>
    </cfRule>
  </conditionalFormatting>
  <conditionalFormatting sqref="A720:B720 D719:D720">
    <cfRule type="expression" dxfId="5695" priority="1825" stopIfTrue="1">
      <formula>AND(#REF!&lt;&gt;"COMPOSICAO",#REF!&lt;&gt;"INSUMO",#REF!&lt;&gt;"")</formula>
    </cfRule>
    <cfRule type="expression" dxfId="5694" priority="1826" stopIfTrue="1">
      <formula>AND(OR(#REF!="COMPOSICAO",#REF!="INSUMO",#REF!&lt;&gt;""),#REF!&lt;&gt;"")</formula>
    </cfRule>
  </conditionalFormatting>
  <conditionalFormatting sqref="C720">
    <cfRule type="expression" dxfId="5693" priority="1823" stopIfTrue="1">
      <formula>AND(#REF!&lt;&gt;"COMPOSICAO",#REF!&lt;&gt;"INSUMO",#REF!&lt;&gt;"")</formula>
    </cfRule>
  </conditionalFormatting>
  <conditionalFormatting sqref="C720">
    <cfRule type="expression" dxfId="5692" priority="1824" stopIfTrue="1">
      <formula>AND(OR(#REF!="COMPOSICAO",#REF!="INSUMO",#REF!&lt;&gt;""),#REF!&lt;&gt;"")</formula>
    </cfRule>
  </conditionalFormatting>
  <conditionalFormatting sqref="A719">
    <cfRule type="expression" dxfId="5691" priority="1821" stopIfTrue="1">
      <formula>AND(#REF!&lt;&gt;"COMPOSICAO",#REF!&lt;&gt;"INSUMO",#REF!&lt;&gt;"")</formula>
    </cfRule>
    <cfRule type="expression" dxfId="5690" priority="1822" stopIfTrue="1">
      <formula>AND(OR(#REF!="COMPOSICAO",#REF!="INSUMO",#REF!&lt;&gt;""),#REF!&lt;&gt;"")</formula>
    </cfRule>
  </conditionalFormatting>
  <conditionalFormatting sqref="B719">
    <cfRule type="expression" dxfId="5689" priority="1819" stopIfTrue="1">
      <formula>AND(#REF!&lt;&gt;"COMPOSICAO",#REF!&lt;&gt;"INSUMO",#REF!&lt;&gt;"")</formula>
    </cfRule>
    <cfRule type="expression" dxfId="5688" priority="1820" stopIfTrue="1">
      <formula>AND(OR(#REF!="COMPOSICAO",#REF!="INSUMO",#REF!&lt;&gt;""),#REF!&lt;&gt;"")</formula>
    </cfRule>
  </conditionalFormatting>
  <conditionalFormatting sqref="C719">
    <cfRule type="expression" dxfId="5687" priority="1817" stopIfTrue="1">
      <formula>AND(#REF!&lt;&gt;"COMPOSICAO",#REF!&lt;&gt;"INSUMO",#REF!&lt;&gt;"")</formula>
    </cfRule>
  </conditionalFormatting>
  <conditionalFormatting sqref="C719">
    <cfRule type="expression" dxfId="5686" priority="1818" stopIfTrue="1">
      <formula>AND(OR(#REF!="COMPOSICAO",#REF!="INSUMO",#REF!&lt;&gt;""),#REF!&lt;&gt;"")</formula>
    </cfRule>
  </conditionalFormatting>
  <conditionalFormatting sqref="D717:D718">
    <cfRule type="expression" dxfId="5685" priority="1815" stopIfTrue="1">
      <formula>AND(#REF!&lt;&gt;"COMPOSICAO",#REF!&lt;&gt;"INSUMO",#REF!&lt;&gt;"")</formula>
    </cfRule>
    <cfRule type="expression" dxfId="5684" priority="1816" stopIfTrue="1">
      <formula>AND(OR(#REF!="COMPOSICAO",#REF!="INSUMO",#REF!&lt;&gt;""),#REF!&lt;&gt;"")</formula>
    </cfRule>
  </conditionalFormatting>
  <conditionalFormatting sqref="C717:C718">
    <cfRule type="expression" dxfId="5683" priority="1813" stopIfTrue="1">
      <formula>AND(#REF!&lt;&gt;"COMPOSICAO",#REF!&lt;&gt;"INSUMO",#REF!&lt;&gt;"")</formula>
    </cfRule>
  </conditionalFormatting>
  <conditionalFormatting sqref="C717:C718">
    <cfRule type="expression" dxfId="5682" priority="1814" stopIfTrue="1">
      <formula>AND(OR(#REF!="COMPOSICAO",#REF!="INSUMO",#REF!&lt;&gt;""),#REF!&lt;&gt;"")</formula>
    </cfRule>
  </conditionalFormatting>
  <conditionalFormatting sqref="A717:B718">
    <cfRule type="expression" dxfId="5681" priority="1811" stopIfTrue="1">
      <formula>AND(#REF!&lt;&gt;"COMPOSICAO",#REF!&lt;&gt;"INSUMO",#REF!&lt;&gt;"")</formula>
    </cfRule>
    <cfRule type="expression" dxfId="5680" priority="1812" stopIfTrue="1">
      <formula>AND(OR(#REF!="COMPOSICAO",#REF!="INSUMO",#REF!&lt;&gt;""),#REF!&lt;&gt;"")</formula>
    </cfRule>
  </conditionalFormatting>
  <conditionalFormatting sqref="A742:B742 D741:D742 A743 D744">
    <cfRule type="expression" dxfId="5679" priority="1807" stopIfTrue="1">
      <formula>AND(#REF!&lt;&gt;"COMPOSICAO",#REF!&lt;&gt;"INSUMO",#REF!&lt;&gt;"")</formula>
    </cfRule>
    <cfRule type="expression" dxfId="5678" priority="1808" stopIfTrue="1">
      <formula>AND(OR(#REF!="COMPOSICAO",#REF!="INSUMO",#REF!&lt;&gt;""),#REF!&lt;&gt;"")</formula>
    </cfRule>
  </conditionalFormatting>
  <conditionalFormatting sqref="C742:C743">
    <cfRule type="expression" dxfId="5677" priority="1805" stopIfTrue="1">
      <formula>AND(#REF!&lt;&gt;"COMPOSICAO",#REF!&lt;&gt;"INSUMO",#REF!&lt;&gt;"")</formula>
    </cfRule>
  </conditionalFormatting>
  <conditionalFormatting sqref="C742:C743">
    <cfRule type="expression" dxfId="5676" priority="1806" stopIfTrue="1">
      <formula>AND(OR(#REF!="COMPOSICAO",#REF!="INSUMO",#REF!&lt;&gt;""),#REF!&lt;&gt;"")</formula>
    </cfRule>
  </conditionalFormatting>
  <conditionalFormatting sqref="A740">
    <cfRule type="expression" dxfId="5675" priority="1803" stopIfTrue="1">
      <formula>AND(#REF!&lt;&gt;"COMPOSICAO",#REF!&lt;&gt;"INSUMO",#REF!&lt;&gt;"")</formula>
    </cfRule>
    <cfRule type="expression" dxfId="5674" priority="1804" stopIfTrue="1">
      <formula>AND(OR(#REF!="COMPOSICAO",#REF!="INSUMO",#REF!&lt;&gt;""),#REF!&lt;&gt;"")</formula>
    </cfRule>
  </conditionalFormatting>
  <conditionalFormatting sqref="A739:C739">
    <cfRule type="expression" dxfId="5673" priority="1801" stopIfTrue="1">
      <formula>AND(#REF!&lt;&gt;"COMPOSICAO",#REF!&lt;&gt;"INSUMO",#REF!&lt;&gt;"")</formula>
    </cfRule>
    <cfRule type="expression" dxfId="5672" priority="1802" stopIfTrue="1">
      <formula>AND(OR(#REF!="COMPOSICAO",#REF!="INSUMO",#REF!&lt;&gt;""),#REF!&lt;&gt;"")</formula>
    </cfRule>
  </conditionalFormatting>
  <conditionalFormatting sqref="A741">
    <cfRule type="expression" dxfId="5671" priority="1799" stopIfTrue="1">
      <formula>AND(#REF!&lt;&gt;"COMPOSICAO",#REF!&lt;&gt;"INSUMO",#REF!&lt;&gt;"")</formula>
    </cfRule>
    <cfRule type="expression" dxfId="5670" priority="1800" stopIfTrue="1">
      <formula>AND(OR(#REF!="COMPOSICAO",#REF!="INSUMO",#REF!&lt;&gt;""),#REF!&lt;&gt;"")</formula>
    </cfRule>
  </conditionalFormatting>
  <conditionalFormatting sqref="B741">
    <cfRule type="expression" dxfId="5669" priority="1797" stopIfTrue="1">
      <formula>AND(#REF!&lt;&gt;"COMPOSICAO",#REF!&lt;&gt;"INSUMO",#REF!&lt;&gt;"")</formula>
    </cfRule>
    <cfRule type="expression" dxfId="5668" priority="1798" stopIfTrue="1">
      <formula>AND(OR(#REF!="COMPOSICAO",#REF!="INSUMO",#REF!&lt;&gt;""),#REF!&lt;&gt;"")</formula>
    </cfRule>
  </conditionalFormatting>
  <conditionalFormatting sqref="C741">
    <cfRule type="expression" dxfId="5667" priority="1795" stopIfTrue="1">
      <formula>AND(#REF!&lt;&gt;"COMPOSICAO",#REF!&lt;&gt;"INSUMO",#REF!&lt;&gt;"")</formula>
    </cfRule>
  </conditionalFormatting>
  <conditionalFormatting sqref="C741">
    <cfRule type="expression" dxfId="5666" priority="1796" stopIfTrue="1">
      <formula>AND(OR(#REF!="COMPOSICAO",#REF!="INSUMO",#REF!&lt;&gt;""),#REF!&lt;&gt;"")</formula>
    </cfRule>
  </conditionalFormatting>
  <conditionalFormatting sqref="A744:B744">
    <cfRule type="expression" dxfId="5665" priority="1793" stopIfTrue="1">
      <formula>AND(#REF!&lt;&gt;"COMPOSICAO",#REF!&lt;&gt;"INSUMO",#REF!&lt;&gt;"")</formula>
    </cfRule>
    <cfRule type="expression" dxfId="5664" priority="1794" stopIfTrue="1">
      <formula>AND(OR(#REF!="COMPOSICAO",#REF!="INSUMO",#REF!&lt;&gt;""),#REF!&lt;&gt;"")</formula>
    </cfRule>
  </conditionalFormatting>
  <conditionalFormatting sqref="C744">
    <cfRule type="expression" dxfId="5663" priority="1791" stopIfTrue="1">
      <formula>AND(#REF!&lt;&gt;"COMPOSICAO",#REF!&lt;&gt;"INSUMO",#REF!&lt;&gt;"")</formula>
    </cfRule>
  </conditionalFormatting>
  <conditionalFormatting sqref="C744">
    <cfRule type="expression" dxfId="5662" priority="1792" stopIfTrue="1">
      <formula>AND(OR(#REF!="COMPOSICAO",#REF!="INSUMO",#REF!&lt;&gt;""),#REF!&lt;&gt;"")</formula>
    </cfRule>
  </conditionalFormatting>
  <conditionalFormatting sqref="E740:F740">
    <cfRule type="expression" dxfId="5661" priority="1787" stopIfTrue="1">
      <formula>AND(#REF!&lt;&gt;"COMPOSICAO",#REF!&lt;&gt;"INSUMO",#REF!&lt;&gt;"")</formula>
    </cfRule>
    <cfRule type="expression" dxfId="5660" priority="1788" stopIfTrue="1">
      <formula>AND(OR(#REF!="COMPOSICAO",#REF!="INSUMO",#REF!&lt;&gt;""),#REF!&lt;&gt;"")</formula>
    </cfRule>
  </conditionalFormatting>
  <conditionalFormatting sqref="B740:D740">
    <cfRule type="expression" dxfId="5659" priority="1785" stopIfTrue="1">
      <formula>AND(#REF!&lt;&gt;"COMPOSICAO",#REF!&lt;&gt;"INSUMO",#REF!&lt;&gt;"")</formula>
    </cfRule>
    <cfRule type="expression" dxfId="5658" priority="1786" stopIfTrue="1">
      <formula>AND(OR(#REF!="COMPOSICAO",#REF!="INSUMO",#REF!&lt;&gt;""),#REF!&lt;&gt;"")</formula>
    </cfRule>
  </conditionalFormatting>
  <conditionalFormatting sqref="B743">
    <cfRule type="expression" dxfId="5657" priority="1779" stopIfTrue="1">
      <formula>AND(#REF!&lt;&gt;"COMPOSICAO",#REF!&lt;&gt;"INSUMO",#REF!&lt;&gt;"")</formula>
    </cfRule>
    <cfRule type="expression" dxfId="5656" priority="1780" stopIfTrue="1">
      <formula>AND(OR(#REF!="COMPOSICAO",#REF!="INSUMO",#REF!&lt;&gt;""),#REF!&lt;&gt;"")</formula>
    </cfRule>
  </conditionalFormatting>
  <conditionalFormatting sqref="D743">
    <cfRule type="expression" dxfId="5655" priority="1777" stopIfTrue="1">
      <formula>AND(#REF!&lt;&gt;"COMPOSICAO",#REF!&lt;&gt;"INSUMO",#REF!&lt;&gt;"")</formula>
    </cfRule>
    <cfRule type="expression" dxfId="5654" priority="1778" stopIfTrue="1">
      <formula>AND(OR(#REF!="COMPOSICAO",#REF!="INSUMO",#REF!&lt;&gt;""),#REF!&lt;&gt;"")</formula>
    </cfRule>
  </conditionalFormatting>
  <conditionalFormatting sqref="E751:F754">
    <cfRule type="expression" dxfId="5653" priority="1775" stopIfTrue="1">
      <formula>AND(#REF!&lt;&gt;"COMPOSICAO",#REF!&lt;&gt;"INSUMO",#REF!&lt;&gt;"")</formula>
    </cfRule>
    <cfRule type="expression" dxfId="5652" priority="1776" stopIfTrue="1">
      <formula>AND(OR(#REF!="COMPOSICAO",#REF!="INSUMO",#REF!&lt;&gt;""),#REF!&lt;&gt;"")</formula>
    </cfRule>
  </conditionalFormatting>
  <conditionalFormatting sqref="A752:B752 D751:D752 D754">
    <cfRule type="expression" dxfId="5651" priority="1773" stopIfTrue="1">
      <formula>AND(#REF!&lt;&gt;"COMPOSICAO",#REF!&lt;&gt;"INSUMO",#REF!&lt;&gt;"")</formula>
    </cfRule>
    <cfRule type="expression" dxfId="5650" priority="1774" stopIfTrue="1">
      <formula>AND(OR(#REF!="COMPOSICAO",#REF!="INSUMO",#REF!&lt;&gt;""),#REF!&lt;&gt;"")</formula>
    </cfRule>
  </conditionalFormatting>
  <conditionalFormatting sqref="C752:C753">
    <cfRule type="expression" dxfId="5649" priority="1771" stopIfTrue="1">
      <formula>AND(#REF!&lt;&gt;"COMPOSICAO",#REF!&lt;&gt;"INSUMO",#REF!&lt;&gt;"")</formula>
    </cfRule>
  </conditionalFormatting>
  <conditionalFormatting sqref="C752:C753">
    <cfRule type="expression" dxfId="5648" priority="1772" stopIfTrue="1">
      <formula>AND(OR(#REF!="COMPOSICAO",#REF!="INSUMO",#REF!&lt;&gt;""),#REF!&lt;&gt;"")</formula>
    </cfRule>
  </conditionalFormatting>
  <conditionalFormatting sqref="A750">
    <cfRule type="expression" dxfId="5647" priority="1769" stopIfTrue="1">
      <formula>AND(#REF!&lt;&gt;"COMPOSICAO",#REF!&lt;&gt;"INSUMO",#REF!&lt;&gt;"")</formula>
    </cfRule>
    <cfRule type="expression" dxfId="5646" priority="1770" stopIfTrue="1">
      <formula>AND(OR(#REF!="COMPOSICAO",#REF!="INSUMO",#REF!&lt;&gt;""),#REF!&lt;&gt;"")</formula>
    </cfRule>
  </conditionalFormatting>
  <conditionalFormatting sqref="A749:C749">
    <cfRule type="expression" dxfId="5645" priority="1767" stopIfTrue="1">
      <formula>AND(#REF!&lt;&gt;"COMPOSICAO",#REF!&lt;&gt;"INSUMO",#REF!&lt;&gt;"")</formula>
    </cfRule>
    <cfRule type="expression" dxfId="5644" priority="1768" stopIfTrue="1">
      <formula>AND(OR(#REF!="COMPOSICAO",#REF!="INSUMO",#REF!&lt;&gt;""),#REF!&lt;&gt;"")</formula>
    </cfRule>
  </conditionalFormatting>
  <conditionalFormatting sqref="A751">
    <cfRule type="expression" dxfId="5643" priority="1765" stopIfTrue="1">
      <formula>AND(#REF!&lt;&gt;"COMPOSICAO",#REF!&lt;&gt;"INSUMO",#REF!&lt;&gt;"")</formula>
    </cfRule>
    <cfRule type="expression" dxfId="5642" priority="1766" stopIfTrue="1">
      <formula>AND(OR(#REF!="COMPOSICAO",#REF!="INSUMO",#REF!&lt;&gt;""),#REF!&lt;&gt;"")</formula>
    </cfRule>
  </conditionalFormatting>
  <conditionalFormatting sqref="B751">
    <cfRule type="expression" dxfId="5641" priority="1763" stopIfTrue="1">
      <formula>AND(#REF!&lt;&gt;"COMPOSICAO",#REF!&lt;&gt;"INSUMO",#REF!&lt;&gt;"")</formula>
    </cfRule>
    <cfRule type="expression" dxfId="5640" priority="1764" stopIfTrue="1">
      <formula>AND(OR(#REF!="COMPOSICAO",#REF!="INSUMO",#REF!&lt;&gt;""),#REF!&lt;&gt;"")</formula>
    </cfRule>
  </conditionalFormatting>
  <conditionalFormatting sqref="C751">
    <cfRule type="expression" dxfId="5639" priority="1761" stopIfTrue="1">
      <formula>AND(#REF!&lt;&gt;"COMPOSICAO",#REF!&lt;&gt;"INSUMO",#REF!&lt;&gt;"")</formula>
    </cfRule>
  </conditionalFormatting>
  <conditionalFormatting sqref="C751">
    <cfRule type="expression" dxfId="5638" priority="1762" stopIfTrue="1">
      <formula>AND(OR(#REF!="COMPOSICAO",#REF!="INSUMO",#REF!&lt;&gt;""),#REF!&lt;&gt;"")</formula>
    </cfRule>
  </conditionalFormatting>
  <conditionalFormatting sqref="A754:B754">
    <cfRule type="expression" dxfId="5637" priority="1759" stopIfTrue="1">
      <formula>AND(#REF!&lt;&gt;"COMPOSICAO",#REF!&lt;&gt;"INSUMO",#REF!&lt;&gt;"")</formula>
    </cfRule>
    <cfRule type="expression" dxfId="5636" priority="1760" stopIfTrue="1">
      <formula>AND(OR(#REF!="COMPOSICAO",#REF!="INSUMO",#REF!&lt;&gt;""),#REF!&lt;&gt;"")</formula>
    </cfRule>
  </conditionalFormatting>
  <conditionalFormatting sqref="C754">
    <cfRule type="expression" dxfId="5635" priority="1757" stopIfTrue="1">
      <formula>AND(#REF!&lt;&gt;"COMPOSICAO",#REF!&lt;&gt;"INSUMO",#REF!&lt;&gt;"")</formula>
    </cfRule>
  </conditionalFormatting>
  <conditionalFormatting sqref="C754">
    <cfRule type="expression" dxfId="5634" priority="1758" stopIfTrue="1">
      <formula>AND(OR(#REF!="COMPOSICAO",#REF!="INSUMO",#REF!&lt;&gt;""),#REF!&lt;&gt;"")</formula>
    </cfRule>
  </conditionalFormatting>
  <conditionalFormatting sqref="E750:F750">
    <cfRule type="expression" dxfId="5633" priority="1755" stopIfTrue="1">
      <formula>AND(#REF!&lt;&gt;"COMPOSICAO",#REF!&lt;&gt;"INSUMO",#REF!&lt;&gt;"")</formula>
    </cfRule>
    <cfRule type="expression" dxfId="5632" priority="1756" stopIfTrue="1">
      <formula>AND(OR(#REF!="COMPOSICAO",#REF!="INSUMO",#REF!&lt;&gt;""),#REF!&lt;&gt;"")</formula>
    </cfRule>
  </conditionalFormatting>
  <conditionalFormatting sqref="B750:D750">
    <cfRule type="expression" dxfId="5631" priority="1753" stopIfTrue="1">
      <formula>AND(#REF!&lt;&gt;"COMPOSICAO",#REF!&lt;&gt;"INSUMO",#REF!&lt;&gt;"")</formula>
    </cfRule>
    <cfRule type="expression" dxfId="5630" priority="1754" stopIfTrue="1">
      <formula>AND(OR(#REF!="COMPOSICAO",#REF!="INSUMO",#REF!&lt;&gt;""),#REF!&lt;&gt;"")</formula>
    </cfRule>
  </conditionalFormatting>
  <conditionalFormatting sqref="D753">
    <cfRule type="expression" dxfId="5629" priority="1749" stopIfTrue="1">
      <formula>AND(#REF!&lt;&gt;"COMPOSICAO",#REF!&lt;&gt;"INSUMO",#REF!&lt;&gt;"")</formula>
    </cfRule>
    <cfRule type="expression" dxfId="5628" priority="1750" stopIfTrue="1">
      <formula>AND(OR(#REF!="COMPOSICAO",#REF!="INSUMO",#REF!&lt;&gt;""),#REF!&lt;&gt;"")</formula>
    </cfRule>
  </conditionalFormatting>
  <conditionalFormatting sqref="A753:B753">
    <cfRule type="expression" dxfId="5627" priority="1747" stopIfTrue="1">
      <formula>AND(#REF!&lt;&gt;"COMPOSICAO",#REF!&lt;&gt;"INSUMO",#REF!&lt;&gt;"")</formula>
    </cfRule>
    <cfRule type="expression" dxfId="5626" priority="1748" stopIfTrue="1">
      <formula>AND(OR(#REF!="COMPOSICAO",#REF!="INSUMO",#REF!&lt;&gt;""),#REF!&lt;&gt;"")</formula>
    </cfRule>
  </conditionalFormatting>
  <conditionalFormatting sqref="E761:F764">
    <cfRule type="expression" dxfId="5625" priority="1745" stopIfTrue="1">
      <formula>AND(#REF!&lt;&gt;"COMPOSICAO",#REF!&lt;&gt;"INSUMO",#REF!&lt;&gt;"")</formula>
    </cfRule>
    <cfRule type="expression" dxfId="5624" priority="1746" stopIfTrue="1">
      <formula>AND(OR(#REF!="COMPOSICAO",#REF!="INSUMO",#REF!&lt;&gt;""),#REF!&lt;&gt;"")</formula>
    </cfRule>
  </conditionalFormatting>
  <conditionalFormatting sqref="A762:B762 D761:D762">
    <cfRule type="expression" dxfId="5623" priority="1743" stopIfTrue="1">
      <formula>AND(#REF!&lt;&gt;"COMPOSICAO",#REF!&lt;&gt;"INSUMO",#REF!&lt;&gt;"")</formula>
    </cfRule>
    <cfRule type="expression" dxfId="5622" priority="1744" stopIfTrue="1">
      <formula>AND(OR(#REF!="COMPOSICAO",#REF!="INSUMO",#REF!&lt;&gt;""),#REF!&lt;&gt;"")</formula>
    </cfRule>
  </conditionalFormatting>
  <conditionalFormatting sqref="C762">
    <cfRule type="expression" dxfId="5621" priority="1741" stopIfTrue="1">
      <formula>AND(#REF!&lt;&gt;"COMPOSICAO",#REF!&lt;&gt;"INSUMO",#REF!&lt;&gt;"")</formula>
    </cfRule>
  </conditionalFormatting>
  <conditionalFormatting sqref="C762">
    <cfRule type="expression" dxfId="5620" priority="1742" stopIfTrue="1">
      <formula>AND(OR(#REF!="COMPOSICAO",#REF!="INSUMO",#REF!&lt;&gt;""),#REF!&lt;&gt;"")</formula>
    </cfRule>
  </conditionalFormatting>
  <conditionalFormatting sqref="A760">
    <cfRule type="expression" dxfId="5619" priority="1739" stopIfTrue="1">
      <formula>AND(#REF!&lt;&gt;"COMPOSICAO",#REF!&lt;&gt;"INSUMO",#REF!&lt;&gt;"")</formula>
    </cfRule>
    <cfRule type="expression" dxfId="5618" priority="1740" stopIfTrue="1">
      <formula>AND(OR(#REF!="COMPOSICAO",#REF!="INSUMO",#REF!&lt;&gt;""),#REF!&lt;&gt;"")</formula>
    </cfRule>
  </conditionalFormatting>
  <conditionalFormatting sqref="A759:C759">
    <cfRule type="expression" dxfId="5617" priority="1737" stopIfTrue="1">
      <formula>AND(#REF!&lt;&gt;"COMPOSICAO",#REF!&lt;&gt;"INSUMO",#REF!&lt;&gt;"")</formula>
    </cfRule>
    <cfRule type="expression" dxfId="5616" priority="1738" stopIfTrue="1">
      <formula>AND(OR(#REF!="COMPOSICAO",#REF!="INSUMO",#REF!&lt;&gt;""),#REF!&lt;&gt;"")</formula>
    </cfRule>
  </conditionalFormatting>
  <conditionalFormatting sqref="A761">
    <cfRule type="expression" dxfId="5615" priority="1735" stopIfTrue="1">
      <formula>AND(#REF!&lt;&gt;"COMPOSICAO",#REF!&lt;&gt;"INSUMO",#REF!&lt;&gt;"")</formula>
    </cfRule>
    <cfRule type="expression" dxfId="5614" priority="1736" stopIfTrue="1">
      <formula>AND(OR(#REF!="COMPOSICAO",#REF!="INSUMO",#REF!&lt;&gt;""),#REF!&lt;&gt;"")</formula>
    </cfRule>
  </conditionalFormatting>
  <conditionalFormatting sqref="B761">
    <cfRule type="expression" dxfId="5613" priority="1733" stopIfTrue="1">
      <formula>AND(#REF!&lt;&gt;"COMPOSICAO",#REF!&lt;&gt;"INSUMO",#REF!&lt;&gt;"")</formula>
    </cfRule>
    <cfRule type="expression" dxfId="5612" priority="1734" stopIfTrue="1">
      <formula>AND(OR(#REF!="COMPOSICAO",#REF!="INSUMO",#REF!&lt;&gt;""),#REF!&lt;&gt;"")</formula>
    </cfRule>
  </conditionalFormatting>
  <conditionalFormatting sqref="C761">
    <cfRule type="expression" dxfId="5611" priority="1731" stopIfTrue="1">
      <formula>AND(#REF!&lt;&gt;"COMPOSICAO",#REF!&lt;&gt;"INSUMO",#REF!&lt;&gt;"")</formula>
    </cfRule>
  </conditionalFormatting>
  <conditionalFormatting sqref="C761">
    <cfRule type="expression" dxfId="5610" priority="1732" stopIfTrue="1">
      <formula>AND(OR(#REF!="COMPOSICAO",#REF!="INSUMO",#REF!&lt;&gt;""),#REF!&lt;&gt;"")</formula>
    </cfRule>
  </conditionalFormatting>
  <conditionalFormatting sqref="A764:B764">
    <cfRule type="expression" dxfId="5609" priority="1729" stopIfTrue="1">
      <formula>AND(#REF!&lt;&gt;"COMPOSICAO",#REF!&lt;&gt;"INSUMO",#REF!&lt;&gt;"")</formula>
    </cfRule>
    <cfRule type="expression" dxfId="5608" priority="1730" stopIfTrue="1">
      <formula>AND(OR(#REF!="COMPOSICAO",#REF!="INSUMO",#REF!&lt;&gt;""),#REF!&lt;&gt;"")</formula>
    </cfRule>
  </conditionalFormatting>
  <conditionalFormatting sqref="C764">
    <cfRule type="expression" dxfId="5607" priority="1727" stopIfTrue="1">
      <formula>AND(#REF!&lt;&gt;"COMPOSICAO",#REF!&lt;&gt;"INSUMO",#REF!&lt;&gt;"")</formula>
    </cfRule>
  </conditionalFormatting>
  <conditionalFormatting sqref="C764">
    <cfRule type="expression" dxfId="5606" priority="1728" stopIfTrue="1">
      <formula>AND(OR(#REF!="COMPOSICAO",#REF!="INSUMO",#REF!&lt;&gt;""),#REF!&lt;&gt;"")</formula>
    </cfRule>
  </conditionalFormatting>
  <conditionalFormatting sqref="E760:F760">
    <cfRule type="expression" dxfId="5605" priority="1725" stopIfTrue="1">
      <formula>AND(#REF!&lt;&gt;"COMPOSICAO",#REF!&lt;&gt;"INSUMO",#REF!&lt;&gt;"")</formula>
    </cfRule>
    <cfRule type="expression" dxfId="5604" priority="1726" stopIfTrue="1">
      <formula>AND(OR(#REF!="COMPOSICAO",#REF!="INSUMO",#REF!&lt;&gt;""),#REF!&lt;&gt;"")</formula>
    </cfRule>
  </conditionalFormatting>
  <conditionalFormatting sqref="B760:D760">
    <cfRule type="expression" dxfId="5603" priority="1723" stopIfTrue="1">
      <formula>AND(#REF!&lt;&gt;"COMPOSICAO",#REF!&lt;&gt;"INSUMO",#REF!&lt;&gt;"")</formula>
    </cfRule>
    <cfRule type="expression" dxfId="5602" priority="1724" stopIfTrue="1">
      <formula>AND(OR(#REF!="COMPOSICAO",#REF!="INSUMO",#REF!&lt;&gt;""),#REF!&lt;&gt;"")</formula>
    </cfRule>
  </conditionalFormatting>
  <conditionalFormatting sqref="A763:B763">
    <cfRule type="expression" dxfId="5601" priority="1719" stopIfTrue="1">
      <formula>AND(#REF!&lt;&gt;"COMPOSICAO",#REF!&lt;&gt;"INSUMO",#REF!&lt;&gt;"")</formula>
    </cfRule>
    <cfRule type="expression" dxfId="5600" priority="1720" stopIfTrue="1">
      <formula>AND(OR(#REF!="COMPOSICAO",#REF!="INSUMO",#REF!&lt;&gt;""),#REF!&lt;&gt;"")</formula>
    </cfRule>
  </conditionalFormatting>
  <conditionalFormatting sqref="C763">
    <cfRule type="expression" dxfId="5599" priority="1717" stopIfTrue="1">
      <formula>AND(#REF!&lt;&gt;"COMPOSICAO",#REF!&lt;&gt;"INSUMO",#REF!&lt;&gt;"")</formula>
    </cfRule>
  </conditionalFormatting>
  <conditionalFormatting sqref="C763">
    <cfRule type="expression" dxfId="5598" priority="1718" stopIfTrue="1">
      <formula>AND(OR(#REF!="COMPOSICAO",#REF!="INSUMO",#REF!&lt;&gt;""),#REF!&lt;&gt;"")</formula>
    </cfRule>
  </conditionalFormatting>
  <conditionalFormatting sqref="E771:F774">
    <cfRule type="expression" dxfId="5597" priority="1715" stopIfTrue="1">
      <formula>AND(#REF!&lt;&gt;"COMPOSICAO",#REF!&lt;&gt;"INSUMO",#REF!&lt;&gt;"")</formula>
    </cfRule>
    <cfRule type="expression" dxfId="5596" priority="1716" stopIfTrue="1">
      <formula>AND(OR(#REF!="COMPOSICAO",#REF!="INSUMO",#REF!&lt;&gt;""),#REF!&lt;&gt;"")</formula>
    </cfRule>
  </conditionalFormatting>
  <conditionalFormatting sqref="A772:B772 D771:D772">
    <cfRule type="expression" dxfId="5595" priority="1713" stopIfTrue="1">
      <formula>AND(#REF!&lt;&gt;"COMPOSICAO",#REF!&lt;&gt;"INSUMO",#REF!&lt;&gt;"")</formula>
    </cfRule>
    <cfRule type="expression" dxfId="5594" priority="1714" stopIfTrue="1">
      <formula>AND(OR(#REF!="COMPOSICAO",#REF!="INSUMO",#REF!&lt;&gt;""),#REF!&lt;&gt;"")</formula>
    </cfRule>
  </conditionalFormatting>
  <conditionalFormatting sqref="C772">
    <cfRule type="expression" dxfId="5593" priority="1711" stopIfTrue="1">
      <formula>AND(#REF!&lt;&gt;"COMPOSICAO",#REF!&lt;&gt;"INSUMO",#REF!&lt;&gt;"")</formula>
    </cfRule>
  </conditionalFormatting>
  <conditionalFormatting sqref="C772">
    <cfRule type="expression" dxfId="5592" priority="1712" stopIfTrue="1">
      <formula>AND(OR(#REF!="COMPOSICAO",#REF!="INSUMO",#REF!&lt;&gt;""),#REF!&lt;&gt;"")</formula>
    </cfRule>
  </conditionalFormatting>
  <conditionalFormatting sqref="A770">
    <cfRule type="expression" dxfId="5591" priority="1709" stopIfTrue="1">
      <formula>AND(#REF!&lt;&gt;"COMPOSICAO",#REF!&lt;&gt;"INSUMO",#REF!&lt;&gt;"")</formula>
    </cfRule>
    <cfRule type="expression" dxfId="5590" priority="1710" stopIfTrue="1">
      <formula>AND(OR(#REF!="COMPOSICAO",#REF!="INSUMO",#REF!&lt;&gt;""),#REF!&lt;&gt;"")</formula>
    </cfRule>
  </conditionalFormatting>
  <conditionalFormatting sqref="A769:C769">
    <cfRule type="expression" dxfId="5589" priority="1707" stopIfTrue="1">
      <formula>AND(#REF!&lt;&gt;"COMPOSICAO",#REF!&lt;&gt;"INSUMO",#REF!&lt;&gt;"")</formula>
    </cfRule>
    <cfRule type="expression" dxfId="5588" priority="1708" stopIfTrue="1">
      <formula>AND(OR(#REF!="COMPOSICAO",#REF!="INSUMO",#REF!&lt;&gt;""),#REF!&lt;&gt;"")</formula>
    </cfRule>
  </conditionalFormatting>
  <conditionalFormatting sqref="A771">
    <cfRule type="expression" dxfId="5587" priority="1705" stopIfTrue="1">
      <formula>AND(#REF!&lt;&gt;"COMPOSICAO",#REF!&lt;&gt;"INSUMO",#REF!&lt;&gt;"")</formula>
    </cfRule>
    <cfRule type="expression" dxfId="5586" priority="1706" stopIfTrue="1">
      <formula>AND(OR(#REF!="COMPOSICAO",#REF!="INSUMO",#REF!&lt;&gt;""),#REF!&lt;&gt;"")</formula>
    </cfRule>
  </conditionalFormatting>
  <conditionalFormatting sqref="B771">
    <cfRule type="expression" dxfId="5585" priority="1703" stopIfTrue="1">
      <formula>AND(#REF!&lt;&gt;"COMPOSICAO",#REF!&lt;&gt;"INSUMO",#REF!&lt;&gt;"")</formula>
    </cfRule>
    <cfRule type="expression" dxfId="5584" priority="1704" stopIfTrue="1">
      <formula>AND(OR(#REF!="COMPOSICAO",#REF!="INSUMO",#REF!&lt;&gt;""),#REF!&lt;&gt;"")</formula>
    </cfRule>
  </conditionalFormatting>
  <conditionalFormatting sqref="C771">
    <cfRule type="expression" dxfId="5583" priority="1701" stopIfTrue="1">
      <formula>AND(#REF!&lt;&gt;"COMPOSICAO",#REF!&lt;&gt;"INSUMO",#REF!&lt;&gt;"")</formula>
    </cfRule>
  </conditionalFormatting>
  <conditionalFormatting sqref="C771">
    <cfRule type="expression" dxfId="5582" priority="1702" stopIfTrue="1">
      <formula>AND(OR(#REF!="COMPOSICAO",#REF!="INSUMO",#REF!&lt;&gt;""),#REF!&lt;&gt;"")</formula>
    </cfRule>
  </conditionalFormatting>
  <conditionalFormatting sqref="A774:B774">
    <cfRule type="expression" dxfId="5581" priority="1699" stopIfTrue="1">
      <formula>AND(#REF!&lt;&gt;"COMPOSICAO",#REF!&lt;&gt;"INSUMO",#REF!&lt;&gt;"")</formula>
    </cfRule>
    <cfRule type="expression" dxfId="5580" priority="1700" stopIfTrue="1">
      <formula>AND(OR(#REF!="COMPOSICAO",#REF!="INSUMO",#REF!&lt;&gt;""),#REF!&lt;&gt;"")</formula>
    </cfRule>
  </conditionalFormatting>
  <conditionalFormatting sqref="C774">
    <cfRule type="expression" dxfId="5579" priority="1697" stopIfTrue="1">
      <formula>AND(#REF!&lt;&gt;"COMPOSICAO",#REF!&lt;&gt;"INSUMO",#REF!&lt;&gt;"")</formula>
    </cfRule>
  </conditionalFormatting>
  <conditionalFormatting sqref="C774">
    <cfRule type="expression" dxfId="5578" priority="1698" stopIfTrue="1">
      <formula>AND(OR(#REF!="COMPOSICAO",#REF!="INSUMO",#REF!&lt;&gt;""),#REF!&lt;&gt;"")</formula>
    </cfRule>
  </conditionalFormatting>
  <conditionalFormatting sqref="E770:F770">
    <cfRule type="expression" dxfId="5577" priority="1695" stopIfTrue="1">
      <formula>AND(#REF!&lt;&gt;"COMPOSICAO",#REF!&lt;&gt;"INSUMO",#REF!&lt;&gt;"")</formula>
    </cfRule>
    <cfRule type="expression" dxfId="5576" priority="1696" stopIfTrue="1">
      <formula>AND(OR(#REF!="COMPOSICAO",#REF!="INSUMO",#REF!&lt;&gt;""),#REF!&lt;&gt;"")</formula>
    </cfRule>
  </conditionalFormatting>
  <conditionalFormatting sqref="B770:D770">
    <cfRule type="expression" dxfId="5575" priority="1693" stopIfTrue="1">
      <formula>AND(#REF!&lt;&gt;"COMPOSICAO",#REF!&lt;&gt;"INSUMO",#REF!&lt;&gt;"")</formula>
    </cfRule>
    <cfRule type="expression" dxfId="5574" priority="1694" stopIfTrue="1">
      <formula>AND(OR(#REF!="COMPOSICAO",#REF!="INSUMO",#REF!&lt;&gt;""),#REF!&lt;&gt;"")</formula>
    </cfRule>
  </conditionalFormatting>
  <conditionalFormatting sqref="A773:B773">
    <cfRule type="expression" dxfId="5573" priority="1691" stopIfTrue="1">
      <formula>AND(#REF!&lt;&gt;"COMPOSICAO",#REF!&lt;&gt;"INSUMO",#REF!&lt;&gt;"")</formula>
    </cfRule>
    <cfRule type="expression" dxfId="5572" priority="1692" stopIfTrue="1">
      <formula>AND(OR(#REF!="COMPOSICAO",#REF!="INSUMO",#REF!&lt;&gt;""),#REF!&lt;&gt;"")</formula>
    </cfRule>
  </conditionalFormatting>
  <conditionalFormatting sqref="C773">
    <cfRule type="expression" dxfId="5571" priority="1687" stopIfTrue="1">
      <formula>AND(#REF!&lt;&gt;"COMPOSICAO",#REF!&lt;&gt;"INSUMO",#REF!&lt;&gt;"")</formula>
    </cfRule>
  </conditionalFormatting>
  <conditionalFormatting sqref="C773">
    <cfRule type="expression" dxfId="5570" priority="1688" stopIfTrue="1">
      <formula>AND(OR(#REF!="COMPOSICAO",#REF!="INSUMO",#REF!&lt;&gt;""),#REF!&lt;&gt;"")</formula>
    </cfRule>
  </conditionalFormatting>
  <conditionalFormatting sqref="E781:F786">
    <cfRule type="expression" dxfId="5569" priority="1685" stopIfTrue="1">
      <formula>AND(#REF!&lt;&gt;"COMPOSICAO",#REF!&lt;&gt;"INSUMO",#REF!&lt;&gt;"")</formula>
    </cfRule>
    <cfRule type="expression" dxfId="5568" priority="1686" stopIfTrue="1">
      <formula>AND(OR(#REF!="COMPOSICAO",#REF!="INSUMO",#REF!&lt;&gt;""),#REF!&lt;&gt;"")</formula>
    </cfRule>
  </conditionalFormatting>
  <conditionalFormatting sqref="A783:B786 D781:D786">
    <cfRule type="expression" dxfId="5567" priority="1683" stopIfTrue="1">
      <formula>AND(#REF!&lt;&gt;"COMPOSICAO",#REF!&lt;&gt;"INSUMO",#REF!&lt;&gt;"")</formula>
    </cfRule>
    <cfRule type="expression" dxfId="5566" priority="1684" stopIfTrue="1">
      <formula>AND(OR(#REF!="COMPOSICAO",#REF!="INSUMO",#REF!&lt;&gt;""),#REF!&lt;&gt;"")</formula>
    </cfRule>
  </conditionalFormatting>
  <conditionalFormatting sqref="C783:C786">
    <cfRule type="expression" dxfId="5565" priority="1681" stopIfTrue="1">
      <formula>AND(#REF!&lt;&gt;"COMPOSICAO",#REF!&lt;&gt;"INSUMO",#REF!&lt;&gt;"")</formula>
    </cfRule>
  </conditionalFormatting>
  <conditionalFormatting sqref="C783:C786">
    <cfRule type="expression" dxfId="5564" priority="1682" stopIfTrue="1">
      <formula>AND(OR(#REF!="COMPOSICAO",#REF!="INSUMO",#REF!&lt;&gt;""),#REF!&lt;&gt;"")</formula>
    </cfRule>
  </conditionalFormatting>
  <conditionalFormatting sqref="A780">
    <cfRule type="expression" dxfId="5563" priority="1679" stopIfTrue="1">
      <formula>AND(#REF!&lt;&gt;"COMPOSICAO",#REF!&lt;&gt;"INSUMO",#REF!&lt;&gt;"")</formula>
    </cfRule>
    <cfRule type="expression" dxfId="5562" priority="1680" stopIfTrue="1">
      <formula>AND(OR(#REF!="COMPOSICAO",#REF!="INSUMO",#REF!&lt;&gt;""),#REF!&lt;&gt;"")</formula>
    </cfRule>
  </conditionalFormatting>
  <conditionalFormatting sqref="A779:C779">
    <cfRule type="expression" dxfId="5561" priority="1677" stopIfTrue="1">
      <formula>AND(#REF!&lt;&gt;"COMPOSICAO",#REF!&lt;&gt;"INSUMO",#REF!&lt;&gt;"")</formula>
    </cfRule>
    <cfRule type="expression" dxfId="5560" priority="1678" stopIfTrue="1">
      <formula>AND(OR(#REF!="COMPOSICAO",#REF!="INSUMO",#REF!&lt;&gt;""),#REF!&lt;&gt;"")</formula>
    </cfRule>
  </conditionalFormatting>
  <conditionalFormatting sqref="E780:F780">
    <cfRule type="expression" dxfId="5559" priority="1665" stopIfTrue="1">
      <formula>AND(#REF!&lt;&gt;"COMPOSICAO",#REF!&lt;&gt;"INSUMO",#REF!&lt;&gt;"")</formula>
    </cfRule>
    <cfRule type="expression" dxfId="5558" priority="1666" stopIfTrue="1">
      <formula>AND(OR(#REF!="COMPOSICAO",#REF!="INSUMO",#REF!&lt;&gt;""),#REF!&lt;&gt;"")</formula>
    </cfRule>
  </conditionalFormatting>
  <conditionalFormatting sqref="B780:D780">
    <cfRule type="expression" dxfId="5557" priority="1663" stopIfTrue="1">
      <formula>AND(#REF!&lt;&gt;"COMPOSICAO",#REF!&lt;&gt;"INSUMO",#REF!&lt;&gt;"")</formula>
    </cfRule>
    <cfRule type="expression" dxfId="5556" priority="1664" stopIfTrue="1">
      <formula>AND(OR(#REF!="COMPOSICAO",#REF!="INSUMO",#REF!&lt;&gt;""),#REF!&lt;&gt;"")</formula>
    </cfRule>
  </conditionalFormatting>
  <conditionalFormatting sqref="C781:C782">
    <cfRule type="expression" dxfId="5555" priority="1657" stopIfTrue="1">
      <formula>AND(#REF!&lt;&gt;"COMPOSICAO",#REF!&lt;&gt;"INSUMO",#REF!&lt;&gt;"")</formula>
    </cfRule>
  </conditionalFormatting>
  <conditionalFormatting sqref="C781:C782">
    <cfRule type="expression" dxfId="5554" priority="1658" stopIfTrue="1">
      <formula>AND(OR(#REF!="COMPOSICAO",#REF!="INSUMO",#REF!&lt;&gt;""),#REF!&lt;&gt;"")</formula>
    </cfRule>
  </conditionalFormatting>
  <conditionalFormatting sqref="A781:B782">
    <cfRule type="expression" dxfId="5553" priority="1655" stopIfTrue="1">
      <formula>AND(#REF!&lt;&gt;"COMPOSICAO",#REF!&lt;&gt;"INSUMO",#REF!&lt;&gt;"")</formula>
    </cfRule>
    <cfRule type="expression" dxfId="5552" priority="1656" stopIfTrue="1">
      <formula>AND(OR(#REF!="COMPOSICAO",#REF!="INSUMO",#REF!&lt;&gt;""),#REF!&lt;&gt;"")</formula>
    </cfRule>
  </conditionalFormatting>
  <conditionalFormatting sqref="E793:F798">
    <cfRule type="expression" dxfId="5551" priority="1653" stopIfTrue="1">
      <formula>AND(#REF!&lt;&gt;"COMPOSICAO",#REF!&lt;&gt;"INSUMO",#REF!&lt;&gt;"")</formula>
    </cfRule>
    <cfRule type="expression" dxfId="5550" priority="1654" stopIfTrue="1">
      <formula>AND(OR(#REF!="COMPOSICAO",#REF!="INSUMO",#REF!&lt;&gt;""),#REF!&lt;&gt;"")</formula>
    </cfRule>
  </conditionalFormatting>
  <conditionalFormatting sqref="A795:B798 D793:D798">
    <cfRule type="expression" dxfId="5549" priority="1651" stopIfTrue="1">
      <formula>AND(#REF!&lt;&gt;"COMPOSICAO",#REF!&lt;&gt;"INSUMO",#REF!&lt;&gt;"")</formula>
    </cfRule>
    <cfRule type="expression" dxfId="5548" priority="1652" stopIfTrue="1">
      <formula>AND(OR(#REF!="COMPOSICAO",#REF!="INSUMO",#REF!&lt;&gt;""),#REF!&lt;&gt;"")</formula>
    </cfRule>
  </conditionalFormatting>
  <conditionalFormatting sqref="C795:C798">
    <cfRule type="expression" dxfId="5547" priority="1649" stopIfTrue="1">
      <formula>AND(#REF!&lt;&gt;"COMPOSICAO",#REF!&lt;&gt;"INSUMO",#REF!&lt;&gt;"")</formula>
    </cfRule>
  </conditionalFormatting>
  <conditionalFormatting sqref="C795:C798">
    <cfRule type="expression" dxfId="5546" priority="1650" stopIfTrue="1">
      <formula>AND(OR(#REF!="COMPOSICAO",#REF!="INSUMO",#REF!&lt;&gt;""),#REF!&lt;&gt;"")</formula>
    </cfRule>
  </conditionalFormatting>
  <conditionalFormatting sqref="A792">
    <cfRule type="expression" dxfId="5545" priority="1647" stopIfTrue="1">
      <formula>AND(#REF!&lt;&gt;"COMPOSICAO",#REF!&lt;&gt;"INSUMO",#REF!&lt;&gt;"")</formula>
    </cfRule>
    <cfRule type="expression" dxfId="5544" priority="1648" stopIfTrue="1">
      <formula>AND(OR(#REF!="COMPOSICAO",#REF!="INSUMO",#REF!&lt;&gt;""),#REF!&lt;&gt;"")</formula>
    </cfRule>
  </conditionalFormatting>
  <conditionalFormatting sqref="A791:C791">
    <cfRule type="expression" dxfId="5543" priority="1645" stopIfTrue="1">
      <formula>AND(#REF!&lt;&gt;"COMPOSICAO",#REF!&lt;&gt;"INSUMO",#REF!&lt;&gt;"")</formula>
    </cfRule>
    <cfRule type="expression" dxfId="5542" priority="1646" stopIfTrue="1">
      <formula>AND(OR(#REF!="COMPOSICAO",#REF!="INSUMO",#REF!&lt;&gt;""),#REF!&lt;&gt;"")</formula>
    </cfRule>
  </conditionalFormatting>
  <conditionalFormatting sqref="E792:F792">
    <cfRule type="expression" dxfId="5541" priority="1643" stopIfTrue="1">
      <formula>AND(#REF!&lt;&gt;"COMPOSICAO",#REF!&lt;&gt;"INSUMO",#REF!&lt;&gt;"")</formula>
    </cfRule>
    <cfRule type="expression" dxfId="5540" priority="1644" stopIfTrue="1">
      <formula>AND(OR(#REF!="COMPOSICAO",#REF!="INSUMO",#REF!&lt;&gt;""),#REF!&lt;&gt;"")</formula>
    </cfRule>
  </conditionalFormatting>
  <conditionalFormatting sqref="B792:D792">
    <cfRule type="expression" dxfId="5539" priority="1641" stopIfTrue="1">
      <formula>AND(#REF!&lt;&gt;"COMPOSICAO",#REF!&lt;&gt;"INSUMO",#REF!&lt;&gt;"")</formula>
    </cfRule>
    <cfRule type="expression" dxfId="5538" priority="1642" stopIfTrue="1">
      <formula>AND(OR(#REF!="COMPOSICAO",#REF!="INSUMO",#REF!&lt;&gt;""),#REF!&lt;&gt;"")</formula>
    </cfRule>
  </conditionalFormatting>
  <conditionalFormatting sqref="C793:C794">
    <cfRule type="expression" dxfId="5537" priority="1639" stopIfTrue="1">
      <formula>AND(#REF!&lt;&gt;"COMPOSICAO",#REF!&lt;&gt;"INSUMO",#REF!&lt;&gt;"")</formula>
    </cfRule>
  </conditionalFormatting>
  <conditionalFormatting sqref="C793:C794">
    <cfRule type="expression" dxfId="5536" priority="1640" stopIfTrue="1">
      <formula>AND(OR(#REF!="COMPOSICAO",#REF!="INSUMO",#REF!&lt;&gt;""),#REF!&lt;&gt;"")</formula>
    </cfRule>
  </conditionalFormatting>
  <conditionalFormatting sqref="A793:B794">
    <cfRule type="expression" dxfId="5535" priority="1637" stopIfTrue="1">
      <formula>AND(#REF!&lt;&gt;"COMPOSICAO",#REF!&lt;&gt;"INSUMO",#REF!&lt;&gt;"")</formula>
    </cfRule>
    <cfRule type="expression" dxfId="5534" priority="1638" stopIfTrue="1">
      <formula>AND(OR(#REF!="COMPOSICAO",#REF!="INSUMO",#REF!&lt;&gt;""),#REF!&lt;&gt;"")</formula>
    </cfRule>
  </conditionalFormatting>
  <conditionalFormatting sqref="E805:F810">
    <cfRule type="expression" dxfId="5533" priority="1635" stopIfTrue="1">
      <formula>AND(#REF!&lt;&gt;"COMPOSICAO",#REF!&lt;&gt;"INSUMO",#REF!&lt;&gt;"")</formula>
    </cfRule>
    <cfRule type="expression" dxfId="5532" priority="1636" stopIfTrue="1">
      <formula>AND(OR(#REF!="COMPOSICAO",#REF!="INSUMO",#REF!&lt;&gt;""),#REF!&lt;&gt;"")</formula>
    </cfRule>
  </conditionalFormatting>
  <conditionalFormatting sqref="A807:B810 D805:D810">
    <cfRule type="expression" dxfId="5531" priority="1633" stopIfTrue="1">
      <formula>AND(#REF!&lt;&gt;"COMPOSICAO",#REF!&lt;&gt;"INSUMO",#REF!&lt;&gt;"")</formula>
    </cfRule>
    <cfRule type="expression" dxfId="5530" priority="1634" stopIfTrue="1">
      <formula>AND(OR(#REF!="COMPOSICAO",#REF!="INSUMO",#REF!&lt;&gt;""),#REF!&lt;&gt;"")</formula>
    </cfRule>
  </conditionalFormatting>
  <conditionalFormatting sqref="C807:C810">
    <cfRule type="expression" dxfId="5529" priority="1631" stopIfTrue="1">
      <formula>AND(#REF!&lt;&gt;"COMPOSICAO",#REF!&lt;&gt;"INSUMO",#REF!&lt;&gt;"")</formula>
    </cfRule>
  </conditionalFormatting>
  <conditionalFormatting sqref="C807:C810">
    <cfRule type="expression" dxfId="5528" priority="1632" stopIfTrue="1">
      <formula>AND(OR(#REF!="COMPOSICAO",#REF!="INSUMO",#REF!&lt;&gt;""),#REF!&lt;&gt;"")</formula>
    </cfRule>
  </conditionalFormatting>
  <conditionalFormatting sqref="A804">
    <cfRule type="expression" dxfId="5527" priority="1629" stopIfTrue="1">
      <formula>AND(#REF!&lt;&gt;"COMPOSICAO",#REF!&lt;&gt;"INSUMO",#REF!&lt;&gt;"")</formula>
    </cfRule>
    <cfRule type="expression" dxfId="5526" priority="1630" stopIfTrue="1">
      <formula>AND(OR(#REF!="COMPOSICAO",#REF!="INSUMO",#REF!&lt;&gt;""),#REF!&lt;&gt;"")</formula>
    </cfRule>
  </conditionalFormatting>
  <conditionalFormatting sqref="A803:C803">
    <cfRule type="expression" dxfId="5525" priority="1627" stopIfTrue="1">
      <formula>AND(#REF!&lt;&gt;"COMPOSICAO",#REF!&lt;&gt;"INSUMO",#REF!&lt;&gt;"")</formula>
    </cfRule>
    <cfRule type="expression" dxfId="5524" priority="1628" stopIfTrue="1">
      <formula>AND(OR(#REF!="COMPOSICAO",#REF!="INSUMO",#REF!&lt;&gt;""),#REF!&lt;&gt;"")</formula>
    </cfRule>
  </conditionalFormatting>
  <conditionalFormatting sqref="E804:F804">
    <cfRule type="expression" dxfId="5523" priority="1625" stopIfTrue="1">
      <formula>AND(#REF!&lt;&gt;"COMPOSICAO",#REF!&lt;&gt;"INSUMO",#REF!&lt;&gt;"")</formula>
    </cfRule>
    <cfRule type="expression" dxfId="5522" priority="1626" stopIfTrue="1">
      <formula>AND(OR(#REF!="COMPOSICAO",#REF!="INSUMO",#REF!&lt;&gt;""),#REF!&lt;&gt;"")</formula>
    </cfRule>
  </conditionalFormatting>
  <conditionalFormatting sqref="B804:D804">
    <cfRule type="expression" dxfId="5521" priority="1623" stopIfTrue="1">
      <formula>AND(#REF!&lt;&gt;"COMPOSICAO",#REF!&lt;&gt;"INSUMO",#REF!&lt;&gt;"")</formula>
    </cfRule>
    <cfRule type="expression" dxfId="5520" priority="1624" stopIfTrue="1">
      <formula>AND(OR(#REF!="COMPOSICAO",#REF!="INSUMO",#REF!&lt;&gt;""),#REF!&lt;&gt;"")</formula>
    </cfRule>
  </conditionalFormatting>
  <conditionalFormatting sqref="C805:C806">
    <cfRule type="expression" dxfId="5519" priority="1621" stopIfTrue="1">
      <formula>AND(#REF!&lt;&gt;"COMPOSICAO",#REF!&lt;&gt;"INSUMO",#REF!&lt;&gt;"")</formula>
    </cfRule>
  </conditionalFormatting>
  <conditionalFormatting sqref="C805:C806">
    <cfRule type="expression" dxfId="5518" priority="1622" stopIfTrue="1">
      <formula>AND(OR(#REF!="COMPOSICAO",#REF!="INSUMO",#REF!&lt;&gt;""),#REF!&lt;&gt;"")</formula>
    </cfRule>
  </conditionalFormatting>
  <conditionalFormatting sqref="A805:B806">
    <cfRule type="expression" dxfId="5517" priority="1619" stopIfTrue="1">
      <formula>AND(#REF!&lt;&gt;"COMPOSICAO",#REF!&lt;&gt;"INSUMO",#REF!&lt;&gt;"")</formula>
    </cfRule>
    <cfRule type="expression" dxfId="5516" priority="1620" stopIfTrue="1">
      <formula>AND(OR(#REF!="COMPOSICAO",#REF!="INSUMO",#REF!&lt;&gt;""),#REF!&lt;&gt;"")</formula>
    </cfRule>
  </conditionalFormatting>
  <conditionalFormatting sqref="E817:F822">
    <cfRule type="expression" dxfId="5515" priority="1617" stopIfTrue="1">
      <formula>AND(#REF!&lt;&gt;"COMPOSICAO",#REF!&lt;&gt;"INSUMO",#REF!&lt;&gt;"")</formula>
    </cfRule>
    <cfRule type="expression" dxfId="5514" priority="1618" stopIfTrue="1">
      <formula>AND(OR(#REF!="COMPOSICAO",#REF!="INSUMO",#REF!&lt;&gt;""),#REF!&lt;&gt;"")</formula>
    </cfRule>
  </conditionalFormatting>
  <conditionalFormatting sqref="A819:B822 D817:D822">
    <cfRule type="expression" dxfId="5513" priority="1615" stopIfTrue="1">
      <formula>AND(#REF!&lt;&gt;"COMPOSICAO",#REF!&lt;&gt;"INSUMO",#REF!&lt;&gt;"")</formula>
    </cfRule>
    <cfRule type="expression" dxfId="5512" priority="1616" stopIfTrue="1">
      <formula>AND(OR(#REF!="COMPOSICAO",#REF!="INSUMO",#REF!&lt;&gt;""),#REF!&lt;&gt;"")</formula>
    </cfRule>
  </conditionalFormatting>
  <conditionalFormatting sqref="C819:C822">
    <cfRule type="expression" dxfId="5511" priority="1613" stopIfTrue="1">
      <formula>AND(#REF!&lt;&gt;"COMPOSICAO",#REF!&lt;&gt;"INSUMO",#REF!&lt;&gt;"")</formula>
    </cfRule>
  </conditionalFormatting>
  <conditionalFormatting sqref="C819:C822">
    <cfRule type="expression" dxfId="5510" priority="1614" stopIfTrue="1">
      <formula>AND(OR(#REF!="COMPOSICAO",#REF!="INSUMO",#REF!&lt;&gt;""),#REF!&lt;&gt;"")</formula>
    </cfRule>
  </conditionalFormatting>
  <conditionalFormatting sqref="A816">
    <cfRule type="expression" dxfId="5509" priority="1611" stopIfTrue="1">
      <formula>AND(#REF!&lt;&gt;"COMPOSICAO",#REF!&lt;&gt;"INSUMO",#REF!&lt;&gt;"")</formula>
    </cfRule>
    <cfRule type="expression" dxfId="5508" priority="1612" stopIfTrue="1">
      <formula>AND(OR(#REF!="COMPOSICAO",#REF!="INSUMO",#REF!&lt;&gt;""),#REF!&lt;&gt;"")</formula>
    </cfRule>
  </conditionalFormatting>
  <conditionalFormatting sqref="A815:C815">
    <cfRule type="expression" dxfId="5507" priority="1609" stopIfTrue="1">
      <formula>AND(#REF!&lt;&gt;"COMPOSICAO",#REF!&lt;&gt;"INSUMO",#REF!&lt;&gt;"")</formula>
    </cfRule>
    <cfRule type="expression" dxfId="5506" priority="1610" stopIfTrue="1">
      <formula>AND(OR(#REF!="COMPOSICAO",#REF!="INSUMO",#REF!&lt;&gt;""),#REF!&lt;&gt;"")</formula>
    </cfRule>
  </conditionalFormatting>
  <conditionalFormatting sqref="E816:F816">
    <cfRule type="expression" dxfId="5505" priority="1607" stopIfTrue="1">
      <formula>AND(#REF!&lt;&gt;"COMPOSICAO",#REF!&lt;&gt;"INSUMO",#REF!&lt;&gt;"")</formula>
    </cfRule>
    <cfRule type="expression" dxfId="5504" priority="1608" stopIfTrue="1">
      <formula>AND(OR(#REF!="COMPOSICAO",#REF!="INSUMO",#REF!&lt;&gt;""),#REF!&lt;&gt;"")</formula>
    </cfRule>
  </conditionalFormatting>
  <conditionalFormatting sqref="B816:D816">
    <cfRule type="expression" dxfId="5503" priority="1605" stopIfTrue="1">
      <formula>AND(#REF!&lt;&gt;"COMPOSICAO",#REF!&lt;&gt;"INSUMO",#REF!&lt;&gt;"")</formula>
    </cfRule>
    <cfRule type="expression" dxfId="5502" priority="1606" stopIfTrue="1">
      <formula>AND(OR(#REF!="COMPOSICAO",#REF!="INSUMO",#REF!&lt;&gt;""),#REF!&lt;&gt;"")</formula>
    </cfRule>
  </conditionalFormatting>
  <conditionalFormatting sqref="C817:C818">
    <cfRule type="expression" dxfId="5501" priority="1603" stopIfTrue="1">
      <formula>AND(#REF!&lt;&gt;"COMPOSICAO",#REF!&lt;&gt;"INSUMO",#REF!&lt;&gt;"")</formula>
    </cfRule>
  </conditionalFormatting>
  <conditionalFormatting sqref="C817:C818">
    <cfRule type="expression" dxfId="5500" priority="1604" stopIfTrue="1">
      <formula>AND(OR(#REF!="COMPOSICAO",#REF!="INSUMO",#REF!&lt;&gt;""),#REF!&lt;&gt;"")</formula>
    </cfRule>
  </conditionalFormatting>
  <conditionalFormatting sqref="A817:B818">
    <cfRule type="expression" dxfId="5499" priority="1601" stopIfTrue="1">
      <formula>AND(#REF!&lt;&gt;"COMPOSICAO",#REF!&lt;&gt;"INSUMO",#REF!&lt;&gt;"")</formula>
    </cfRule>
    <cfRule type="expression" dxfId="5498" priority="1602" stopIfTrue="1">
      <formula>AND(OR(#REF!="COMPOSICAO",#REF!="INSUMO",#REF!&lt;&gt;""),#REF!&lt;&gt;"")</formula>
    </cfRule>
  </conditionalFormatting>
  <conditionalFormatting sqref="E829:F834">
    <cfRule type="expression" dxfId="5497" priority="1599" stopIfTrue="1">
      <formula>AND(#REF!&lt;&gt;"COMPOSICAO",#REF!&lt;&gt;"INSUMO",#REF!&lt;&gt;"")</formula>
    </cfRule>
    <cfRule type="expression" dxfId="5496" priority="1600" stopIfTrue="1">
      <formula>AND(OR(#REF!="COMPOSICAO",#REF!="INSUMO",#REF!&lt;&gt;""),#REF!&lt;&gt;"")</formula>
    </cfRule>
  </conditionalFormatting>
  <conditionalFormatting sqref="A831:B834 D829:D834">
    <cfRule type="expression" dxfId="5495" priority="1597" stopIfTrue="1">
      <formula>AND(#REF!&lt;&gt;"COMPOSICAO",#REF!&lt;&gt;"INSUMO",#REF!&lt;&gt;"")</formula>
    </cfRule>
    <cfRule type="expression" dxfId="5494" priority="1598" stopIfTrue="1">
      <formula>AND(OR(#REF!="COMPOSICAO",#REF!="INSUMO",#REF!&lt;&gt;""),#REF!&lt;&gt;"")</formula>
    </cfRule>
  </conditionalFormatting>
  <conditionalFormatting sqref="C831:C834">
    <cfRule type="expression" dxfId="5493" priority="1595" stopIfTrue="1">
      <formula>AND(#REF!&lt;&gt;"COMPOSICAO",#REF!&lt;&gt;"INSUMO",#REF!&lt;&gt;"")</formula>
    </cfRule>
  </conditionalFormatting>
  <conditionalFormatting sqref="C831:C834">
    <cfRule type="expression" dxfId="5492" priority="1596" stopIfTrue="1">
      <formula>AND(OR(#REF!="COMPOSICAO",#REF!="INSUMO",#REF!&lt;&gt;""),#REF!&lt;&gt;"")</formula>
    </cfRule>
  </conditionalFormatting>
  <conditionalFormatting sqref="A828">
    <cfRule type="expression" dxfId="5491" priority="1593" stopIfTrue="1">
      <formula>AND(#REF!&lt;&gt;"COMPOSICAO",#REF!&lt;&gt;"INSUMO",#REF!&lt;&gt;"")</formula>
    </cfRule>
    <cfRule type="expression" dxfId="5490" priority="1594" stopIfTrue="1">
      <formula>AND(OR(#REF!="COMPOSICAO",#REF!="INSUMO",#REF!&lt;&gt;""),#REF!&lt;&gt;"")</formula>
    </cfRule>
  </conditionalFormatting>
  <conditionalFormatting sqref="A827:C827">
    <cfRule type="expression" dxfId="5489" priority="1591" stopIfTrue="1">
      <formula>AND(#REF!&lt;&gt;"COMPOSICAO",#REF!&lt;&gt;"INSUMO",#REF!&lt;&gt;"")</formula>
    </cfRule>
    <cfRule type="expression" dxfId="5488" priority="1592" stopIfTrue="1">
      <formula>AND(OR(#REF!="COMPOSICAO",#REF!="INSUMO",#REF!&lt;&gt;""),#REF!&lt;&gt;"")</formula>
    </cfRule>
  </conditionalFormatting>
  <conditionalFormatting sqref="E828:F828">
    <cfRule type="expression" dxfId="5487" priority="1589" stopIfTrue="1">
      <formula>AND(#REF!&lt;&gt;"COMPOSICAO",#REF!&lt;&gt;"INSUMO",#REF!&lt;&gt;"")</formula>
    </cfRule>
    <cfRule type="expression" dxfId="5486" priority="1590" stopIfTrue="1">
      <formula>AND(OR(#REF!="COMPOSICAO",#REF!="INSUMO",#REF!&lt;&gt;""),#REF!&lt;&gt;"")</formula>
    </cfRule>
  </conditionalFormatting>
  <conditionalFormatting sqref="B828:D828">
    <cfRule type="expression" dxfId="5485" priority="1587" stopIfTrue="1">
      <formula>AND(#REF!&lt;&gt;"COMPOSICAO",#REF!&lt;&gt;"INSUMO",#REF!&lt;&gt;"")</formula>
    </cfRule>
    <cfRule type="expression" dxfId="5484" priority="1588" stopIfTrue="1">
      <formula>AND(OR(#REF!="COMPOSICAO",#REF!="INSUMO",#REF!&lt;&gt;""),#REF!&lt;&gt;"")</formula>
    </cfRule>
  </conditionalFormatting>
  <conditionalFormatting sqref="C829:C830">
    <cfRule type="expression" dxfId="5483" priority="1585" stopIfTrue="1">
      <formula>AND(#REF!&lt;&gt;"COMPOSICAO",#REF!&lt;&gt;"INSUMO",#REF!&lt;&gt;"")</formula>
    </cfRule>
  </conditionalFormatting>
  <conditionalFormatting sqref="C829:C830">
    <cfRule type="expression" dxfId="5482" priority="1586" stopIfTrue="1">
      <formula>AND(OR(#REF!="COMPOSICAO",#REF!="INSUMO",#REF!&lt;&gt;""),#REF!&lt;&gt;"")</formula>
    </cfRule>
  </conditionalFormatting>
  <conditionalFormatting sqref="A829:B830">
    <cfRule type="expression" dxfId="5481" priority="1583" stopIfTrue="1">
      <formula>AND(#REF!&lt;&gt;"COMPOSICAO",#REF!&lt;&gt;"INSUMO",#REF!&lt;&gt;"")</formula>
    </cfRule>
    <cfRule type="expression" dxfId="5480" priority="1584" stopIfTrue="1">
      <formula>AND(OR(#REF!="COMPOSICAO",#REF!="INSUMO",#REF!&lt;&gt;""),#REF!&lt;&gt;"")</formula>
    </cfRule>
  </conditionalFormatting>
  <conditionalFormatting sqref="E841:F846">
    <cfRule type="expression" dxfId="5479" priority="1581" stopIfTrue="1">
      <formula>AND(#REF!&lt;&gt;"COMPOSICAO",#REF!&lt;&gt;"INSUMO",#REF!&lt;&gt;"")</formula>
    </cfRule>
    <cfRule type="expression" dxfId="5478" priority="1582" stopIfTrue="1">
      <formula>AND(OR(#REF!="COMPOSICAO",#REF!="INSUMO",#REF!&lt;&gt;""),#REF!&lt;&gt;"")</formula>
    </cfRule>
  </conditionalFormatting>
  <conditionalFormatting sqref="A843:B846 D841:D846">
    <cfRule type="expression" dxfId="5477" priority="1579" stopIfTrue="1">
      <formula>AND(#REF!&lt;&gt;"COMPOSICAO",#REF!&lt;&gt;"INSUMO",#REF!&lt;&gt;"")</formula>
    </cfRule>
    <cfRule type="expression" dxfId="5476" priority="1580" stopIfTrue="1">
      <formula>AND(OR(#REF!="COMPOSICAO",#REF!="INSUMO",#REF!&lt;&gt;""),#REF!&lt;&gt;"")</formula>
    </cfRule>
  </conditionalFormatting>
  <conditionalFormatting sqref="C843:C846">
    <cfRule type="expression" dxfId="5475" priority="1577" stopIfTrue="1">
      <formula>AND(#REF!&lt;&gt;"COMPOSICAO",#REF!&lt;&gt;"INSUMO",#REF!&lt;&gt;"")</formula>
    </cfRule>
  </conditionalFormatting>
  <conditionalFormatting sqref="C843:C846">
    <cfRule type="expression" dxfId="5474" priority="1578" stopIfTrue="1">
      <formula>AND(OR(#REF!="COMPOSICAO",#REF!="INSUMO",#REF!&lt;&gt;""),#REF!&lt;&gt;"")</formula>
    </cfRule>
  </conditionalFormatting>
  <conditionalFormatting sqref="A840">
    <cfRule type="expression" dxfId="5473" priority="1575" stopIfTrue="1">
      <formula>AND(#REF!&lt;&gt;"COMPOSICAO",#REF!&lt;&gt;"INSUMO",#REF!&lt;&gt;"")</formula>
    </cfRule>
    <cfRule type="expression" dxfId="5472" priority="1576" stopIfTrue="1">
      <formula>AND(OR(#REF!="COMPOSICAO",#REF!="INSUMO",#REF!&lt;&gt;""),#REF!&lt;&gt;"")</formula>
    </cfRule>
  </conditionalFormatting>
  <conditionalFormatting sqref="A839:C839">
    <cfRule type="expression" dxfId="5471" priority="1573" stopIfTrue="1">
      <formula>AND(#REF!&lt;&gt;"COMPOSICAO",#REF!&lt;&gt;"INSUMO",#REF!&lt;&gt;"")</formula>
    </cfRule>
    <cfRule type="expression" dxfId="5470" priority="1574" stopIfTrue="1">
      <formula>AND(OR(#REF!="COMPOSICAO",#REF!="INSUMO",#REF!&lt;&gt;""),#REF!&lt;&gt;"")</formula>
    </cfRule>
  </conditionalFormatting>
  <conditionalFormatting sqref="E840:F840">
    <cfRule type="expression" dxfId="5469" priority="1571" stopIfTrue="1">
      <formula>AND(#REF!&lt;&gt;"COMPOSICAO",#REF!&lt;&gt;"INSUMO",#REF!&lt;&gt;"")</formula>
    </cfRule>
    <cfRule type="expression" dxfId="5468" priority="1572" stopIfTrue="1">
      <formula>AND(OR(#REF!="COMPOSICAO",#REF!="INSUMO",#REF!&lt;&gt;""),#REF!&lt;&gt;"")</formula>
    </cfRule>
  </conditionalFormatting>
  <conditionalFormatting sqref="B840:D840">
    <cfRule type="expression" dxfId="5467" priority="1569" stopIfTrue="1">
      <formula>AND(#REF!&lt;&gt;"COMPOSICAO",#REF!&lt;&gt;"INSUMO",#REF!&lt;&gt;"")</formula>
    </cfRule>
    <cfRule type="expression" dxfId="5466" priority="1570" stopIfTrue="1">
      <formula>AND(OR(#REF!="COMPOSICAO",#REF!="INSUMO",#REF!&lt;&gt;""),#REF!&lt;&gt;"")</formula>
    </cfRule>
  </conditionalFormatting>
  <conditionalFormatting sqref="C841:C842">
    <cfRule type="expression" dxfId="5465" priority="1567" stopIfTrue="1">
      <formula>AND(#REF!&lt;&gt;"COMPOSICAO",#REF!&lt;&gt;"INSUMO",#REF!&lt;&gt;"")</formula>
    </cfRule>
  </conditionalFormatting>
  <conditionalFormatting sqref="C841:C842">
    <cfRule type="expression" dxfId="5464" priority="1568" stopIfTrue="1">
      <formula>AND(OR(#REF!="COMPOSICAO",#REF!="INSUMO",#REF!&lt;&gt;""),#REF!&lt;&gt;"")</formula>
    </cfRule>
  </conditionalFormatting>
  <conditionalFormatting sqref="A841:B842">
    <cfRule type="expression" dxfId="5463" priority="1565" stopIfTrue="1">
      <formula>AND(#REF!&lt;&gt;"COMPOSICAO",#REF!&lt;&gt;"INSUMO",#REF!&lt;&gt;"")</formula>
    </cfRule>
    <cfRule type="expression" dxfId="5462" priority="1566" stopIfTrue="1">
      <formula>AND(OR(#REF!="COMPOSICAO",#REF!="INSUMO",#REF!&lt;&gt;""),#REF!&lt;&gt;"")</formula>
    </cfRule>
  </conditionalFormatting>
  <conditionalFormatting sqref="E853:F858">
    <cfRule type="expression" dxfId="5461" priority="1563" stopIfTrue="1">
      <formula>AND(#REF!&lt;&gt;"COMPOSICAO",#REF!&lt;&gt;"INSUMO",#REF!&lt;&gt;"")</formula>
    </cfRule>
    <cfRule type="expression" dxfId="5460" priority="1564" stopIfTrue="1">
      <formula>AND(OR(#REF!="COMPOSICAO",#REF!="INSUMO",#REF!&lt;&gt;""),#REF!&lt;&gt;"")</formula>
    </cfRule>
  </conditionalFormatting>
  <conditionalFormatting sqref="A855:B858 D853:D858">
    <cfRule type="expression" dxfId="5459" priority="1561" stopIfTrue="1">
      <formula>AND(#REF!&lt;&gt;"COMPOSICAO",#REF!&lt;&gt;"INSUMO",#REF!&lt;&gt;"")</formula>
    </cfRule>
    <cfRule type="expression" dxfId="5458" priority="1562" stopIfTrue="1">
      <formula>AND(OR(#REF!="COMPOSICAO",#REF!="INSUMO",#REF!&lt;&gt;""),#REF!&lt;&gt;"")</formula>
    </cfRule>
  </conditionalFormatting>
  <conditionalFormatting sqref="C855:C858">
    <cfRule type="expression" dxfId="5457" priority="1559" stopIfTrue="1">
      <formula>AND(#REF!&lt;&gt;"COMPOSICAO",#REF!&lt;&gt;"INSUMO",#REF!&lt;&gt;"")</formula>
    </cfRule>
  </conditionalFormatting>
  <conditionalFormatting sqref="C855:C858">
    <cfRule type="expression" dxfId="5456" priority="1560" stopIfTrue="1">
      <formula>AND(OR(#REF!="COMPOSICAO",#REF!="INSUMO",#REF!&lt;&gt;""),#REF!&lt;&gt;"")</formula>
    </cfRule>
  </conditionalFormatting>
  <conditionalFormatting sqref="A852">
    <cfRule type="expression" dxfId="5455" priority="1557" stopIfTrue="1">
      <formula>AND(#REF!&lt;&gt;"COMPOSICAO",#REF!&lt;&gt;"INSUMO",#REF!&lt;&gt;"")</formula>
    </cfRule>
    <cfRule type="expression" dxfId="5454" priority="1558" stopIfTrue="1">
      <formula>AND(OR(#REF!="COMPOSICAO",#REF!="INSUMO",#REF!&lt;&gt;""),#REF!&lt;&gt;"")</formula>
    </cfRule>
  </conditionalFormatting>
  <conditionalFormatting sqref="A851:C851">
    <cfRule type="expression" dxfId="5453" priority="1555" stopIfTrue="1">
      <formula>AND(#REF!&lt;&gt;"COMPOSICAO",#REF!&lt;&gt;"INSUMO",#REF!&lt;&gt;"")</formula>
    </cfRule>
    <cfRule type="expression" dxfId="5452" priority="1556" stopIfTrue="1">
      <formula>AND(OR(#REF!="COMPOSICAO",#REF!="INSUMO",#REF!&lt;&gt;""),#REF!&lt;&gt;"")</formula>
    </cfRule>
  </conditionalFormatting>
  <conditionalFormatting sqref="E852:F852">
    <cfRule type="expression" dxfId="5451" priority="1553" stopIfTrue="1">
      <formula>AND(#REF!&lt;&gt;"COMPOSICAO",#REF!&lt;&gt;"INSUMO",#REF!&lt;&gt;"")</formula>
    </cfRule>
    <cfRule type="expression" dxfId="5450" priority="1554" stopIfTrue="1">
      <formula>AND(OR(#REF!="COMPOSICAO",#REF!="INSUMO",#REF!&lt;&gt;""),#REF!&lt;&gt;"")</formula>
    </cfRule>
  </conditionalFormatting>
  <conditionalFormatting sqref="B852:D852">
    <cfRule type="expression" dxfId="5449" priority="1551" stopIfTrue="1">
      <formula>AND(#REF!&lt;&gt;"COMPOSICAO",#REF!&lt;&gt;"INSUMO",#REF!&lt;&gt;"")</formula>
    </cfRule>
    <cfRule type="expression" dxfId="5448" priority="1552" stopIfTrue="1">
      <formula>AND(OR(#REF!="COMPOSICAO",#REF!="INSUMO",#REF!&lt;&gt;""),#REF!&lt;&gt;"")</formula>
    </cfRule>
  </conditionalFormatting>
  <conditionalFormatting sqref="C853:C854">
    <cfRule type="expression" dxfId="5447" priority="1549" stopIfTrue="1">
      <formula>AND(#REF!&lt;&gt;"COMPOSICAO",#REF!&lt;&gt;"INSUMO",#REF!&lt;&gt;"")</formula>
    </cfRule>
  </conditionalFormatting>
  <conditionalFormatting sqref="C853:C854">
    <cfRule type="expression" dxfId="5446" priority="1550" stopIfTrue="1">
      <formula>AND(OR(#REF!="COMPOSICAO",#REF!="INSUMO",#REF!&lt;&gt;""),#REF!&lt;&gt;"")</formula>
    </cfRule>
  </conditionalFormatting>
  <conditionalFormatting sqref="A853:B854">
    <cfRule type="expression" dxfId="5445" priority="1547" stopIfTrue="1">
      <formula>AND(#REF!&lt;&gt;"COMPOSICAO",#REF!&lt;&gt;"INSUMO",#REF!&lt;&gt;"")</formula>
    </cfRule>
    <cfRule type="expression" dxfId="5444" priority="1548" stopIfTrue="1">
      <formula>AND(OR(#REF!="COMPOSICAO",#REF!="INSUMO",#REF!&lt;&gt;""),#REF!&lt;&gt;"")</formula>
    </cfRule>
  </conditionalFormatting>
  <conditionalFormatting sqref="E865:F870">
    <cfRule type="expression" dxfId="5443" priority="1545" stopIfTrue="1">
      <formula>AND(#REF!&lt;&gt;"COMPOSICAO",#REF!&lt;&gt;"INSUMO",#REF!&lt;&gt;"")</formula>
    </cfRule>
    <cfRule type="expression" dxfId="5442" priority="1546" stopIfTrue="1">
      <formula>AND(OR(#REF!="COMPOSICAO",#REF!="INSUMO",#REF!&lt;&gt;""),#REF!&lt;&gt;"")</formula>
    </cfRule>
  </conditionalFormatting>
  <conditionalFormatting sqref="A867:B870 D865:D870">
    <cfRule type="expression" dxfId="5441" priority="1543" stopIfTrue="1">
      <formula>AND(#REF!&lt;&gt;"COMPOSICAO",#REF!&lt;&gt;"INSUMO",#REF!&lt;&gt;"")</formula>
    </cfRule>
    <cfRule type="expression" dxfId="5440" priority="1544" stopIfTrue="1">
      <formula>AND(OR(#REF!="COMPOSICAO",#REF!="INSUMO",#REF!&lt;&gt;""),#REF!&lt;&gt;"")</formula>
    </cfRule>
  </conditionalFormatting>
  <conditionalFormatting sqref="C867:C870">
    <cfRule type="expression" dxfId="5439" priority="1541" stopIfTrue="1">
      <formula>AND(#REF!&lt;&gt;"COMPOSICAO",#REF!&lt;&gt;"INSUMO",#REF!&lt;&gt;"")</formula>
    </cfRule>
  </conditionalFormatting>
  <conditionalFormatting sqref="C867:C870">
    <cfRule type="expression" dxfId="5438" priority="1542" stopIfTrue="1">
      <formula>AND(OR(#REF!="COMPOSICAO",#REF!="INSUMO",#REF!&lt;&gt;""),#REF!&lt;&gt;"")</formula>
    </cfRule>
  </conditionalFormatting>
  <conditionalFormatting sqref="A864">
    <cfRule type="expression" dxfId="5437" priority="1539" stopIfTrue="1">
      <formula>AND(#REF!&lt;&gt;"COMPOSICAO",#REF!&lt;&gt;"INSUMO",#REF!&lt;&gt;"")</formula>
    </cfRule>
    <cfRule type="expression" dxfId="5436" priority="1540" stopIfTrue="1">
      <formula>AND(OR(#REF!="COMPOSICAO",#REF!="INSUMO",#REF!&lt;&gt;""),#REF!&lt;&gt;"")</formula>
    </cfRule>
  </conditionalFormatting>
  <conditionalFormatting sqref="A863:C863">
    <cfRule type="expression" dxfId="5435" priority="1537" stopIfTrue="1">
      <formula>AND(#REF!&lt;&gt;"COMPOSICAO",#REF!&lt;&gt;"INSUMO",#REF!&lt;&gt;"")</formula>
    </cfRule>
    <cfRule type="expression" dxfId="5434" priority="1538" stopIfTrue="1">
      <formula>AND(OR(#REF!="COMPOSICAO",#REF!="INSUMO",#REF!&lt;&gt;""),#REF!&lt;&gt;"")</formula>
    </cfRule>
  </conditionalFormatting>
  <conditionalFormatting sqref="E864:F864">
    <cfRule type="expression" dxfId="5433" priority="1535" stopIfTrue="1">
      <formula>AND(#REF!&lt;&gt;"COMPOSICAO",#REF!&lt;&gt;"INSUMO",#REF!&lt;&gt;"")</formula>
    </cfRule>
    <cfRule type="expression" dxfId="5432" priority="1536" stopIfTrue="1">
      <formula>AND(OR(#REF!="COMPOSICAO",#REF!="INSUMO",#REF!&lt;&gt;""),#REF!&lt;&gt;"")</formula>
    </cfRule>
  </conditionalFormatting>
  <conditionalFormatting sqref="B864:D864">
    <cfRule type="expression" dxfId="5431" priority="1533" stopIfTrue="1">
      <formula>AND(#REF!&lt;&gt;"COMPOSICAO",#REF!&lt;&gt;"INSUMO",#REF!&lt;&gt;"")</formula>
    </cfRule>
    <cfRule type="expression" dxfId="5430" priority="1534" stopIfTrue="1">
      <formula>AND(OR(#REF!="COMPOSICAO",#REF!="INSUMO",#REF!&lt;&gt;""),#REF!&lt;&gt;"")</formula>
    </cfRule>
  </conditionalFormatting>
  <conditionalFormatting sqref="C865:C866">
    <cfRule type="expression" dxfId="5429" priority="1531" stopIfTrue="1">
      <formula>AND(#REF!&lt;&gt;"COMPOSICAO",#REF!&lt;&gt;"INSUMO",#REF!&lt;&gt;"")</formula>
    </cfRule>
  </conditionalFormatting>
  <conditionalFormatting sqref="C865:C866">
    <cfRule type="expression" dxfId="5428" priority="1532" stopIfTrue="1">
      <formula>AND(OR(#REF!="COMPOSICAO",#REF!="INSUMO",#REF!&lt;&gt;""),#REF!&lt;&gt;"")</formula>
    </cfRule>
  </conditionalFormatting>
  <conditionalFormatting sqref="A865:B866">
    <cfRule type="expression" dxfId="5427" priority="1529" stopIfTrue="1">
      <formula>AND(#REF!&lt;&gt;"COMPOSICAO",#REF!&lt;&gt;"INSUMO",#REF!&lt;&gt;"")</formula>
    </cfRule>
    <cfRule type="expression" dxfId="5426" priority="1530" stopIfTrue="1">
      <formula>AND(OR(#REF!="COMPOSICAO",#REF!="INSUMO",#REF!&lt;&gt;""),#REF!&lt;&gt;"")</formula>
    </cfRule>
  </conditionalFormatting>
  <conditionalFormatting sqref="E877:F882">
    <cfRule type="expression" dxfId="5425" priority="1527" stopIfTrue="1">
      <formula>AND(#REF!&lt;&gt;"COMPOSICAO",#REF!&lt;&gt;"INSUMO",#REF!&lt;&gt;"")</formula>
    </cfRule>
    <cfRule type="expression" dxfId="5424" priority="1528" stopIfTrue="1">
      <formula>AND(OR(#REF!="COMPOSICAO",#REF!="INSUMO",#REF!&lt;&gt;""),#REF!&lt;&gt;"")</formula>
    </cfRule>
  </conditionalFormatting>
  <conditionalFormatting sqref="A879:B882 D877:D882">
    <cfRule type="expression" dxfId="5423" priority="1525" stopIfTrue="1">
      <formula>AND(#REF!&lt;&gt;"COMPOSICAO",#REF!&lt;&gt;"INSUMO",#REF!&lt;&gt;"")</formula>
    </cfRule>
    <cfRule type="expression" dxfId="5422" priority="1526" stopIfTrue="1">
      <formula>AND(OR(#REF!="COMPOSICAO",#REF!="INSUMO",#REF!&lt;&gt;""),#REF!&lt;&gt;"")</formula>
    </cfRule>
  </conditionalFormatting>
  <conditionalFormatting sqref="C879:C882">
    <cfRule type="expression" dxfId="5421" priority="1523" stopIfTrue="1">
      <formula>AND(#REF!&lt;&gt;"COMPOSICAO",#REF!&lt;&gt;"INSUMO",#REF!&lt;&gt;"")</formula>
    </cfRule>
  </conditionalFormatting>
  <conditionalFormatting sqref="C879:C882">
    <cfRule type="expression" dxfId="5420" priority="1524" stopIfTrue="1">
      <formula>AND(OR(#REF!="COMPOSICAO",#REF!="INSUMO",#REF!&lt;&gt;""),#REF!&lt;&gt;"")</formula>
    </cfRule>
  </conditionalFormatting>
  <conditionalFormatting sqref="A876">
    <cfRule type="expression" dxfId="5419" priority="1521" stopIfTrue="1">
      <formula>AND(#REF!&lt;&gt;"COMPOSICAO",#REF!&lt;&gt;"INSUMO",#REF!&lt;&gt;"")</formula>
    </cfRule>
    <cfRule type="expression" dxfId="5418" priority="1522" stopIfTrue="1">
      <formula>AND(OR(#REF!="COMPOSICAO",#REF!="INSUMO",#REF!&lt;&gt;""),#REF!&lt;&gt;"")</formula>
    </cfRule>
  </conditionalFormatting>
  <conditionalFormatting sqref="A875:C875">
    <cfRule type="expression" dxfId="5417" priority="1519" stopIfTrue="1">
      <formula>AND(#REF!&lt;&gt;"COMPOSICAO",#REF!&lt;&gt;"INSUMO",#REF!&lt;&gt;"")</formula>
    </cfRule>
    <cfRule type="expression" dxfId="5416" priority="1520" stopIfTrue="1">
      <formula>AND(OR(#REF!="COMPOSICAO",#REF!="INSUMO",#REF!&lt;&gt;""),#REF!&lt;&gt;"")</formula>
    </cfRule>
  </conditionalFormatting>
  <conditionalFormatting sqref="E876:F876">
    <cfRule type="expression" dxfId="5415" priority="1517" stopIfTrue="1">
      <formula>AND(#REF!&lt;&gt;"COMPOSICAO",#REF!&lt;&gt;"INSUMO",#REF!&lt;&gt;"")</formula>
    </cfRule>
    <cfRule type="expression" dxfId="5414" priority="1518" stopIfTrue="1">
      <formula>AND(OR(#REF!="COMPOSICAO",#REF!="INSUMO",#REF!&lt;&gt;""),#REF!&lt;&gt;"")</formula>
    </cfRule>
  </conditionalFormatting>
  <conditionalFormatting sqref="B876:D876">
    <cfRule type="expression" dxfId="5413" priority="1515" stopIfTrue="1">
      <formula>AND(#REF!&lt;&gt;"COMPOSICAO",#REF!&lt;&gt;"INSUMO",#REF!&lt;&gt;"")</formula>
    </cfRule>
    <cfRule type="expression" dxfId="5412" priority="1516" stopIfTrue="1">
      <formula>AND(OR(#REF!="COMPOSICAO",#REF!="INSUMO",#REF!&lt;&gt;""),#REF!&lt;&gt;"")</formula>
    </cfRule>
  </conditionalFormatting>
  <conditionalFormatting sqref="C877:C878">
    <cfRule type="expression" dxfId="5411" priority="1513" stopIfTrue="1">
      <formula>AND(#REF!&lt;&gt;"COMPOSICAO",#REF!&lt;&gt;"INSUMO",#REF!&lt;&gt;"")</formula>
    </cfRule>
  </conditionalFormatting>
  <conditionalFormatting sqref="C877:C878">
    <cfRule type="expression" dxfId="5410" priority="1514" stopIfTrue="1">
      <formula>AND(OR(#REF!="COMPOSICAO",#REF!="INSUMO",#REF!&lt;&gt;""),#REF!&lt;&gt;"")</formula>
    </cfRule>
  </conditionalFormatting>
  <conditionalFormatting sqref="A877:B878">
    <cfRule type="expression" dxfId="5409" priority="1511" stopIfTrue="1">
      <formula>AND(#REF!&lt;&gt;"COMPOSICAO",#REF!&lt;&gt;"INSUMO",#REF!&lt;&gt;"")</formula>
    </cfRule>
    <cfRule type="expression" dxfId="5408" priority="1512" stopIfTrue="1">
      <formula>AND(OR(#REF!="COMPOSICAO",#REF!="INSUMO",#REF!&lt;&gt;""),#REF!&lt;&gt;"")</formula>
    </cfRule>
  </conditionalFormatting>
  <conditionalFormatting sqref="E889:F894">
    <cfRule type="expression" dxfId="5407" priority="1509" stopIfTrue="1">
      <formula>AND(#REF!&lt;&gt;"COMPOSICAO",#REF!&lt;&gt;"INSUMO",#REF!&lt;&gt;"")</formula>
    </cfRule>
    <cfRule type="expression" dxfId="5406" priority="1510" stopIfTrue="1">
      <formula>AND(OR(#REF!="COMPOSICAO",#REF!="INSUMO",#REF!&lt;&gt;""),#REF!&lt;&gt;"")</formula>
    </cfRule>
  </conditionalFormatting>
  <conditionalFormatting sqref="A891:B894 D889:D894">
    <cfRule type="expression" dxfId="5405" priority="1507" stopIfTrue="1">
      <formula>AND(#REF!&lt;&gt;"COMPOSICAO",#REF!&lt;&gt;"INSUMO",#REF!&lt;&gt;"")</formula>
    </cfRule>
    <cfRule type="expression" dxfId="5404" priority="1508" stopIfTrue="1">
      <formula>AND(OR(#REF!="COMPOSICAO",#REF!="INSUMO",#REF!&lt;&gt;""),#REF!&lt;&gt;"")</formula>
    </cfRule>
  </conditionalFormatting>
  <conditionalFormatting sqref="C891:C894">
    <cfRule type="expression" dxfId="5403" priority="1505" stopIfTrue="1">
      <formula>AND(#REF!&lt;&gt;"COMPOSICAO",#REF!&lt;&gt;"INSUMO",#REF!&lt;&gt;"")</formula>
    </cfRule>
  </conditionalFormatting>
  <conditionalFormatting sqref="C891:C894">
    <cfRule type="expression" dxfId="5402" priority="1506" stopIfTrue="1">
      <formula>AND(OR(#REF!="COMPOSICAO",#REF!="INSUMO",#REF!&lt;&gt;""),#REF!&lt;&gt;"")</formula>
    </cfRule>
  </conditionalFormatting>
  <conditionalFormatting sqref="A888">
    <cfRule type="expression" dxfId="5401" priority="1503" stopIfTrue="1">
      <formula>AND(#REF!&lt;&gt;"COMPOSICAO",#REF!&lt;&gt;"INSUMO",#REF!&lt;&gt;"")</formula>
    </cfRule>
    <cfRule type="expression" dxfId="5400" priority="1504" stopIfTrue="1">
      <formula>AND(OR(#REF!="COMPOSICAO",#REF!="INSUMO",#REF!&lt;&gt;""),#REF!&lt;&gt;"")</formula>
    </cfRule>
  </conditionalFormatting>
  <conditionalFormatting sqref="A887:C887">
    <cfRule type="expression" dxfId="5399" priority="1501" stopIfTrue="1">
      <formula>AND(#REF!&lt;&gt;"COMPOSICAO",#REF!&lt;&gt;"INSUMO",#REF!&lt;&gt;"")</formula>
    </cfRule>
    <cfRule type="expression" dxfId="5398" priority="1502" stopIfTrue="1">
      <formula>AND(OR(#REF!="COMPOSICAO",#REF!="INSUMO",#REF!&lt;&gt;""),#REF!&lt;&gt;"")</formula>
    </cfRule>
  </conditionalFormatting>
  <conditionalFormatting sqref="E888:F888">
    <cfRule type="expression" dxfId="5397" priority="1499" stopIfTrue="1">
      <formula>AND(#REF!&lt;&gt;"COMPOSICAO",#REF!&lt;&gt;"INSUMO",#REF!&lt;&gt;"")</formula>
    </cfRule>
    <cfRule type="expression" dxfId="5396" priority="1500" stopIfTrue="1">
      <formula>AND(OR(#REF!="COMPOSICAO",#REF!="INSUMO",#REF!&lt;&gt;""),#REF!&lt;&gt;"")</formula>
    </cfRule>
  </conditionalFormatting>
  <conditionalFormatting sqref="B888:D888">
    <cfRule type="expression" dxfId="5395" priority="1497" stopIfTrue="1">
      <formula>AND(#REF!&lt;&gt;"COMPOSICAO",#REF!&lt;&gt;"INSUMO",#REF!&lt;&gt;"")</formula>
    </cfRule>
    <cfRule type="expression" dxfId="5394" priority="1498" stopIfTrue="1">
      <formula>AND(OR(#REF!="COMPOSICAO",#REF!="INSUMO",#REF!&lt;&gt;""),#REF!&lt;&gt;"")</formula>
    </cfRule>
  </conditionalFormatting>
  <conditionalFormatting sqref="C889:C890">
    <cfRule type="expression" dxfId="5393" priority="1495" stopIfTrue="1">
      <formula>AND(#REF!&lt;&gt;"COMPOSICAO",#REF!&lt;&gt;"INSUMO",#REF!&lt;&gt;"")</formula>
    </cfRule>
  </conditionalFormatting>
  <conditionalFormatting sqref="C889:C890">
    <cfRule type="expression" dxfId="5392" priority="1496" stopIfTrue="1">
      <formula>AND(OR(#REF!="COMPOSICAO",#REF!="INSUMO",#REF!&lt;&gt;""),#REF!&lt;&gt;"")</formula>
    </cfRule>
  </conditionalFormatting>
  <conditionalFormatting sqref="A889:B890">
    <cfRule type="expression" dxfId="5391" priority="1493" stopIfTrue="1">
      <formula>AND(#REF!&lt;&gt;"COMPOSICAO",#REF!&lt;&gt;"INSUMO",#REF!&lt;&gt;"")</formula>
    </cfRule>
    <cfRule type="expression" dxfId="5390" priority="1494" stopIfTrue="1">
      <formula>AND(OR(#REF!="COMPOSICAO",#REF!="INSUMO",#REF!&lt;&gt;""),#REF!&lt;&gt;"")</formula>
    </cfRule>
  </conditionalFormatting>
  <conditionalFormatting sqref="E901:F906">
    <cfRule type="expression" dxfId="5389" priority="1491" stopIfTrue="1">
      <formula>AND(#REF!&lt;&gt;"COMPOSICAO",#REF!&lt;&gt;"INSUMO",#REF!&lt;&gt;"")</formula>
    </cfRule>
    <cfRule type="expression" dxfId="5388" priority="1492" stopIfTrue="1">
      <formula>AND(OR(#REF!="COMPOSICAO",#REF!="INSUMO",#REF!&lt;&gt;""),#REF!&lt;&gt;"")</formula>
    </cfRule>
  </conditionalFormatting>
  <conditionalFormatting sqref="A903:B906 D901:D906">
    <cfRule type="expression" dxfId="5387" priority="1489" stopIfTrue="1">
      <formula>AND(#REF!&lt;&gt;"COMPOSICAO",#REF!&lt;&gt;"INSUMO",#REF!&lt;&gt;"")</formula>
    </cfRule>
    <cfRule type="expression" dxfId="5386" priority="1490" stopIfTrue="1">
      <formula>AND(OR(#REF!="COMPOSICAO",#REF!="INSUMO",#REF!&lt;&gt;""),#REF!&lt;&gt;"")</formula>
    </cfRule>
  </conditionalFormatting>
  <conditionalFormatting sqref="C903:C906">
    <cfRule type="expression" dxfId="5385" priority="1487" stopIfTrue="1">
      <formula>AND(#REF!&lt;&gt;"COMPOSICAO",#REF!&lt;&gt;"INSUMO",#REF!&lt;&gt;"")</formula>
    </cfRule>
  </conditionalFormatting>
  <conditionalFormatting sqref="C903:C906">
    <cfRule type="expression" dxfId="5384" priority="1488" stopIfTrue="1">
      <formula>AND(OR(#REF!="COMPOSICAO",#REF!="INSUMO",#REF!&lt;&gt;""),#REF!&lt;&gt;"")</formula>
    </cfRule>
  </conditionalFormatting>
  <conditionalFormatting sqref="A900">
    <cfRule type="expression" dxfId="5383" priority="1485" stopIfTrue="1">
      <formula>AND(#REF!&lt;&gt;"COMPOSICAO",#REF!&lt;&gt;"INSUMO",#REF!&lt;&gt;"")</formula>
    </cfRule>
    <cfRule type="expression" dxfId="5382" priority="1486" stopIfTrue="1">
      <formula>AND(OR(#REF!="COMPOSICAO",#REF!="INSUMO",#REF!&lt;&gt;""),#REF!&lt;&gt;"")</formula>
    </cfRule>
  </conditionalFormatting>
  <conditionalFormatting sqref="A899:C899">
    <cfRule type="expression" dxfId="5381" priority="1483" stopIfTrue="1">
      <formula>AND(#REF!&lt;&gt;"COMPOSICAO",#REF!&lt;&gt;"INSUMO",#REF!&lt;&gt;"")</formula>
    </cfRule>
    <cfRule type="expression" dxfId="5380" priority="1484" stopIfTrue="1">
      <formula>AND(OR(#REF!="COMPOSICAO",#REF!="INSUMO",#REF!&lt;&gt;""),#REF!&lt;&gt;"")</formula>
    </cfRule>
  </conditionalFormatting>
  <conditionalFormatting sqref="E900:F900">
    <cfRule type="expression" dxfId="5379" priority="1481" stopIfTrue="1">
      <formula>AND(#REF!&lt;&gt;"COMPOSICAO",#REF!&lt;&gt;"INSUMO",#REF!&lt;&gt;"")</formula>
    </cfRule>
    <cfRule type="expression" dxfId="5378" priority="1482" stopIfTrue="1">
      <formula>AND(OR(#REF!="COMPOSICAO",#REF!="INSUMO",#REF!&lt;&gt;""),#REF!&lt;&gt;"")</formula>
    </cfRule>
  </conditionalFormatting>
  <conditionalFormatting sqref="B900:D900">
    <cfRule type="expression" dxfId="5377" priority="1479" stopIfTrue="1">
      <formula>AND(#REF!&lt;&gt;"COMPOSICAO",#REF!&lt;&gt;"INSUMO",#REF!&lt;&gt;"")</formula>
    </cfRule>
    <cfRule type="expression" dxfId="5376" priority="1480" stopIfTrue="1">
      <formula>AND(OR(#REF!="COMPOSICAO",#REF!="INSUMO",#REF!&lt;&gt;""),#REF!&lt;&gt;"")</formula>
    </cfRule>
  </conditionalFormatting>
  <conditionalFormatting sqref="C901:C902">
    <cfRule type="expression" dxfId="5375" priority="1477" stopIfTrue="1">
      <formula>AND(#REF!&lt;&gt;"COMPOSICAO",#REF!&lt;&gt;"INSUMO",#REF!&lt;&gt;"")</formula>
    </cfRule>
  </conditionalFormatting>
  <conditionalFormatting sqref="C901:C902">
    <cfRule type="expression" dxfId="5374" priority="1478" stopIfTrue="1">
      <formula>AND(OR(#REF!="COMPOSICAO",#REF!="INSUMO",#REF!&lt;&gt;""),#REF!&lt;&gt;"")</formula>
    </cfRule>
  </conditionalFormatting>
  <conditionalFormatting sqref="A901:B902">
    <cfRule type="expression" dxfId="5373" priority="1475" stopIfTrue="1">
      <formula>AND(#REF!&lt;&gt;"COMPOSICAO",#REF!&lt;&gt;"INSUMO",#REF!&lt;&gt;"")</formula>
    </cfRule>
    <cfRule type="expression" dxfId="5372" priority="1476" stopIfTrue="1">
      <formula>AND(OR(#REF!="COMPOSICAO",#REF!="INSUMO",#REF!&lt;&gt;""),#REF!&lt;&gt;"")</formula>
    </cfRule>
  </conditionalFormatting>
  <conditionalFormatting sqref="E913:F918">
    <cfRule type="expression" dxfId="5371" priority="1473" stopIfTrue="1">
      <formula>AND(#REF!&lt;&gt;"COMPOSICAO",#REF!&lt;&gt;"INSUMO",#REF!&lt;&gt;"")</formula>
    </cfRule>
    <cfRule type="expression" dxfId="5370" priority="1474" stopIfTrue="1">
      <formula>AND(OR(#REF!="COMPOSICAO",#REF!="INSUMO",#REF!&lt;&gt;""),#REF!&lt;&gt;"")</formula>
    </cfRule>
  </conditionalFormatting>
  <conditionalFormatting sqref="A915:B918 D913:D918">
    <cfRule type="expression" dxfId="5369" priority="1471" stopIfTrue="1">
      <formula>AND(#REF!&lt;&gt;"COMPOSICAO",#REF!&lt;&gt;"INSUMO",#REF!&lt;&gt;"")</formula>
    </cfRule>
    <cfRule type="expression" dxfId="5368" priority="1472" stopIfTrue="1">
      <formula>AND(OR(#REF!="COMPOSICAO",#REF!="INSUMO",#REF!&lt;&gt;""),#REF!&lt;&gt;"")</formula>
    </cfRule>
  </conditionalFormatting>
  <conditionalFormatting sqref="C915:C918">
    <cfRule type="expression" dxfId="5367" priority="1469" stopIfTrue="1">
      <formula>AND(#REF!&lt;&gt;"COMPOSICAO",#REF!&lt;&gt;"INSUMO",#REF!&lt;&gt;"")</formula>
    </cfRule>
  </conditionalFormatting>
  <conditionalFormatting sqref="C915:C918">
    <cfRule type="expression" dxfId="5366" priority="1470" stopIfTrue="1">
      <formula>AND(OR(#REF!="COMPOSICAO",#REF!="INSUMO",#REF!&lt;&gt;""),#REF!&lt;&gt;"")</formula>
    </cfRule>
  </conditionalFormatting>
  <conditionalFormatting sqref="A912">
    <cfRule type="expression" dxfId="5365" priority="1467" stopIfTrue="1">
      <formula>AND(#REF!&lt;&gt;"COMPOSICAO",#REF!&lt;&gt;"INSUMO",#REF!&lt;&gt;"")</formula>
    </cfRule>
    <cfRule type="expression" dxfId="5364" priority="1468" stopIfTrue="1">
      <formula>AND(OR(#REF!="COMPOSICAO",#REF!="INSUMO",#REF!&lt;&gt;""),#REF!&lt;&gt;"")</formula>
    </cfRule>
  </conditionalFormatting>
  <conditionalFormatting sqref="A911:C911">
    <cfRule type="expression" dxfId="5363" priority="1465" stopIfTrue="1">
      <formula>AND(#REF!&lt;&gt;"COMPOSICAO",#REF!&lt;&gt;"INSUMO",#REF!&lt;&gt;"")</formula>
    </cfRule>
    <cfRule type="expression" dxfId="5362" priority="1466" stopIfTrue="1">
      <formula>AND(OR(#REF!="COMPOSICAO",#REF!="INSUMO",#REF!&lt;&gt;""),#REF!&lt;&gt;"")</formula>
    </cfRule>
  </conditionalFormatting>
  <conditionalFormatting sqref="E912:F912">
    <cfRule type="expression" dxfId="5361" priority="1463" stopIfTrue="1">
      <formula>AND(#REF!&lt;&gt;"COMPOSICAO",#REF!&lt;&gt;"INSUMO",#REF!&lt;&gt;"")</formula>
    </cfRule>
    <cfRule type="expression" dxfId="5360" priority="1464" stopIfTrue="1">
      <formula>AND(OR(#REF!="COMPOSICAO",#REF!="INSUMO",#REF!&lt;&gt;""),#REF!&lt;&gt;"")</formula>
    </cfRule>
  </conditionalFormatting>
  <conditionalFormatting sqref="B912:D912">
    <cfRule type="expression" dxfId="5359" priority="1461" stopIfTrue="1">
      <formula>AND(#REF!&lt;&gt;"COMPOSICAO",#REF!&lt;&gt;"INSUMO",#REF!&lt;&gt;"")</formula>
    </cfRule>
    <cfRule type="expression" dxfId="5358" priority="1462" stopIfTrue="1">
      <formula>AND(OR(#REF!="COMPOSICAO",#REF!="INSUMO",#REF!&lt;&gt;""),#REF!&lt;&gt;"")</formula>
    </cfRule>
  </conditionalFormatting>
  <conditionalFormatting sqref="C913:C914">
    <cfRule type="expression" dxfId="5357" priority="1459" stopIfTrue="1">
      <formula>AND(#REF!&lt;&gt;"COMPOSICAO",#REF!&lt;&gt;"INSUMO",#REF!&lt;&gt;"")</formula>
    </cfRule>
  </conditionalFormatting>
  <conditionalFormatting sqref="C913:C914">
    <cfRule type="expression" dxfId="5356" priority="1460" stopIfTrue="1">
      <formula>AND(OR(#REF!="COMPOSICAO",#REF!="INSUMO",#REF!&lt;&gt;""),#REF!&lt;&gt;"")</formula>
    </cfRule>
  </conditionalFormatting>
  <conditionalFormatting sqref="A913:B914">
    <cfRule type="expression" dxfId="5355" priority="1457" stopIfTrue="1">
      <formula>AND(#REF!&lt;&gt;"COMPOSICAO",#REF!&lt;&gt;"INSUMO",#REF!&lt;&gt;"")</formula>
    </cfRule>
    <cfRule type="expression" dxfId="5354" priority="1458" stopIfTrue="1">
      <formula>AND(OR(#REF!="COMPOSICAO",#REF!="INSUMO",#REF!&lt;&gt;""),#REF!&lt;&gt;"")</formula>
    </cfRule>
  </conditionalFormatting>
  <conditionalFormatting sqref="E925:F930">
    <cfRule type="expression" dxfId="5353" priority="1455" stopIfTrue="1">
      <formula>AND(#REF!&lt;&gt;"COMPOSICAO",#REF!&lt;&gt;"INSUMO",#REF!&lt;&gt;"")</formula>
    </cfRule>
    <cfRule type="expression" dxfId="5352" priority="1456" stopIfTrue="1">
      <formula>AND(OR(#REF!="COMPOSICAO",#REF!="INSUMO",#REF!&lt;&gt;""),#REF!&lt;&gt;"")</formula>
    </cfRule>
  </conditionalFormatting>
  <conditionalFormatting sqref="A927:B930 D925:D930">
    <cfRule type="expression" dxfId="5351" priority="1453" stopIfTrue="1">
      <formula>AND(#REF!&lt;&gt;"COMPOSICAO",#REF!&lt;&gt;"INSUMO",#REF!&lt;&gt;"")</formula>
    </cfRule>
    <cfRule type="expression" dxfId="5350" priority="1454" stopIfTrue="1">
      <formula>AND(OR(#REF!="COMPOSICAO",#REF!="INSUMO",#REF!&lt;&gt;""),#REF!&lt;&gt;"")</formula>
    </cfRule>
  </conditionalFormatting>
  <conditionalFormatting sqref="C927:C930">
    <cfRule type="expression" dxfId="5349" priority="1451" stopIfTrue="1">
      <formula>AND(#REF!&lt;&gt;"COMPOSICAO",#REF!&lt;&gt;"INSUMO",#REF!&lt;&gt;"")</formula>
    </cfRule>
  </conditionalFormatting>
  <conditionalFormatting sqref="C927:C930">
    <cfRule type="expression" dxfId="5348" priority="1452" stopIfTrue="1">
      <formula>AND(OR(#REF!="COMPOSICAO",#REF!="INSUMO",#REF!&lt;&gt;""),#REF!&lt;&gt;"")</formula>
    </cfRule>
  </conditionalFormatting>
  <conditionalFormatting sqref="A924">
    <cfRule type="expression" dxfId="5347" priority="1449" stopIfTrue="1">
      <formula>AND(#REF!&lt;&gt;"COMPOSICAO",#REF!&lt;&gt;"INSUMO",#REF!&lt;&gt;"")</formula>
    </cfRule>
    <cfRule type="expression" dxfId="5346" priority="1450" stopIfTrue="1">
      <formula>AND(OR(#REF!="COMPOSICAO",#REF!="INSUMO",#REF!&lt;&gt;""),#REF!&lt;&gt;"")</formula>
    </cfRule>
  </conditionalFormatting>
  <conditionalFormatting sqref="A923:C923">
    <cfRule type="expression" dxfId="5345" priority="1447" stopIfTrue="1">
      <formula>AND(#REF!&lt;&gt;"COMPOSICAO",#REF!&lt;&gt;"INSUMO",#REF!&lt;&gt;"")</formula>
    </cfRule>
    <cfRule type="expression" dxfId="5344" priority="1448" stopIfTrue="1">
      <formula>AND(OR(#REF!="COMPOSICAO",#REF!="INSUMO",#REF!&lt;&gt;""),#REF!&lt;&gt;"")</formula>
    </cfRule>
  </conditionalFormatting>
  <conditionalFormatting sqref="E924:F924">
    <cfRule type="expression" dxfId="5343" priority="1445" stopIfTrue="1">
      <formula>AND(#REF!&lt;&gt;"COMPOSICAO",#REF!&lt;&gt;"INSUMO",#REF!&lt;&gt;"")</formula>
    </cfRule>
    <cfRule type="expression" dxfId="5342" priority="1446" stopIfTrue="1">
      <formula>AND(OR(#REF!="COMPOSICAO",#REF!="INSUMO",#REF!&lt;&gt;""),#REF!&lt;&gt;"")</formula>
    </cfRule>
  </conditionalFormatting>
  <conditionalFormatting sqref="B924:D924">
    <cfRule type="expression" dxfId="5341" priority="1443" stopIfTrue="1">
      <formula>AND(#REF!&lt;&gt;"COMPOSICAO",#REF!&lt;&gt;"INSUMO",#REF!&lt;&gt;"")</formula>
    </cfRule>
    <cfRule type="expression" dxfId="5340" priority="1444" stopIfTrue="1">
      <formula>AND(OR(#REF!="COMPOSICAO",#REF!="INSUMO",#REF!&lt;&gt;""),#REF!&lt;&gt;"")</formula>
    </cfRule>
  </conditionalFormatting>
  <conditionalFormatting sqref="C925:C926">
    <cfRule type="expression" dxfId="5339" priority="1441" stopIfTrue="1">
      <formula>AND(#REF!&lt;&gt;"COMPOSICAO",#REF!&lt;&gt;"INSUMO",#REF!&lt;&gt;"")</formula>
    </cfRule>
  </conditionalFormatting>
  <conditionalFormatting sqref="C925:C926">
    <cfRule type="expression" dxfId="5338" priority="1442" stopIfTrue="1">
      <formula>AND(OR(#REF!="COMPOSICAO",#REF!="INSUMO",#REF!&lt;&gt;""),#REF!&lt;&gt;"")</formula>
    </cfRule>
  </conditionalFormatting>
  <conditionalFormatting sqref="A925:B926">
    <cfRule type="expression" dxfId="5337" priority="1439" stopIfTrue="1">
      <formula>AND(#REF!&lt;&gt;"COMPOSICAO",#REF!&lt;&gt;"INSUMO",#REF!&lt;&gt;"")</formula>
    </cfRule>
    <cfRule type="expression" dxfId="5336" priority="1440" stopIfTrue="1">
      <formula>AND(OR(#REF!="COMPOSICAO",#REF!="INSUMO",#REF!&lt;&gt;""),#REF!&lt;&gt;"")</formula>
    </cfRule>
  </conditionalFormatting>
  <conditionalFormatting sqref="E937:F942">
    <cfRule type="expression" dxfId="5335" priority="1437" stopIfTrue="1">
      <formula>AND(#REF!&lt;&gt;"COMPOSICAO",#REF!&lt;&gt;"INSUMO",#REF!&lt;&gt;"")</formula>
    </cfRule>
    <cfRule type="expression" dxfId="5334" priority="1438" stopIfTrue="1">
      <formula>AND(OR(#REF!="COMPOSICAO",#REF!="INSUMO",#REF!&lt;&gt;""),#REF!&lt;&gt;"")</formula>
    </cfRule>
  </conditionalFormatting>
  <conditionalFormatting sqref="A939:B942 D937:D942">
    <cfRule type="expression" dxfId="5333" priority="1435" stopIfTrue="1">
      <formula>AND(#REF!&lt;&gt;"COMPOSICAO",#REF!&lt;&gt;"INSUMO",#REF!&lt;&gt;"")</formula>
    </cfRule>
    <cfRule type="expression" dxfId="5332" priority="1436" stopIfTrue="1">
      <formula>AND(OR(#REF!="COMPOSICAO",#REF!="INSUMO",#REF!&lt;&gt;""),#REF!&lt;&gt;"")</formula>
    </cfRule>
  </conditionalFormatting>
  <conditionalFormatting sqref="C939:C942">
    <cfRule type="expression" dxfId="5331" priority="1433" stopIfTrue="1">
      <formula>AND(#REF!&lt;&gt;"COMPOSICAO",#REF!&lt;&gt;"INSUMO",#REF!&lt;&gt;"")</formula>
    </cfRule>
  </conditionalFormatting>
  <conditionalFormatting sqref="C939:C942">
    <cfRule type="expression" dxfId="5330" priority="1434" stopIfTrue="1">
      <formula>AND(OR(#REF!="COMPOSICAO",#REF!="INSUMO",#REF!&lt;&gt;""),#REF!&lt;&gt;"")</formula>
    </cfRule>
  </conditionalFormatting>
  <conditionalFormatting sqref="A936">
    <cfRule type="expression" dxfId="5329" priority="1431" stopIfTrue="1">
      <formula>AND(#REF!&lt;&gt;"COMPOSICAO",#REF!&lt;&gt;"INSUMO",#REF!&lt;&gt;"")</formula>
    </cfRule>
    <cfRule type="expression" dxfId="5328" priority="1432" stopIfTrue="1">
      <formula>AND(OR(#REF!="COMPOSICAO",#REF!="INSUMO",#REF!&lt;&gt;""),#REF!&lt;&gt;"")</formula>
    </cfRule>
  </conditionalFormatting>
  <conditionalFormatting sqref="A935:C935">
    <cfRule type="expression" dxfId="5327" priority="1429" stopIfTrue="1">
      <formula>AND(#REF!&lt;&gt;"COMPOSICAO",#REF!&lt;&gt;"INSUMO",#REF!&lt;&gt;"")</formula>
    </cfRule>
    <cfRule type="expression" dxfId="5326" priority="1430" stopIfTrue="1">
      <formula>AND(OR(#REF!="COMPOSICAO",#REF!="INSUMO",#REF!&lt;&gt;""),#REF!&lt;&gt;"")</formula>
    </cfRule>
  </conditionalFormatting>
  <conditionalFormatting sqref="E936:F936">
    <cfRule type="expression" dxfId="5325" priority="1427" stopIfTrue="1">
      <formula>AND(#REF!&lt;&gt;"COMPOSICAO",#REF!&lt;&gt;"INSUMO",#REF!&lt;&gt;"")</formula>
    </cfRule>
    <cfRule type="expression" dxfId="5324" priority="1428" stopIfTrue="1">
      <formula>AND(OR(#REF!="COMPOSICAO",#REF!="INSUMO",#REF!&lt;&gt;""),#REF!&lt;&gt;"")</formula>
    </cfRule>
  </conditionalFormatting>
  <conditionalFormatting sqref="B936:D936">
    <cfRule type="expression" dxfId="5323" priority="1425" stopIfTrue="1">
      <formula>AND(#REF!&lt;&gt;"COMPOSICAO",#REF!&lt;&gt;"INSUMO",#REF!&lt;&gt;"")</formula>
    </cfRule>
    <cfRule type="expression" dxfId="5322" priority="1426" stopIfTrue="1">
      <formula>AND(OR(#REF!="COMPOSICAO",#REF!="INSUMO",#REF!&lt;&gt;""),#REF!&lt;&gt;"")</formula>
    </cfRule>
  </conditionalFormatting>
  <conditionalFormatting sqref="C937:C938">
    <cfRule type="expression" dxfId="5321" priority="1423" stopIfTrue="1">
      <formula>AND(#REF!&lt;&gt;"COMPOSICAO",#REF!&lt;&gt;"INSUMO",#REF!&lt;&gt;"")</formula>
    </cfRule>
  </conditionalFormatting>
  <conditionalFormatting sqref="C937:C938">
    <cfRule type="expression" dxfId="5320" priority="1424" stopIfTrue="1">
      <formula>AND(OR(#REF!="COMPOSICAO",#REF!="INSUMO",#REF!&lt;&gt;""),#REF!&lt;&gt;"")</formula>
    </cfRule>
  </conditionalFormatting>
  <conditionalFormatting sqref="A937:B938">
    <cfRule type="expression" dxfId="5319" priority="1421" stopIfTrue="1">
      <formula>AND(#REF!&lt;&gt;"COMPOSICAO",#REF!&lt;&gt;"INSUMO",#REF!&lt;&gt;"")</formula>
    </cfRule>
    <cfRule type="expression" dxfId="5318" priority="1422" stopIfTrue="1">
      <formula>AND(OR(#REF!="COMPOSICAO",#REF!="INSUMO",#REF!&lt;&gt;""),#REF!&lt;&gt;"")</formula>
    </cfRule>
  </conditionalFormatting>
  <conditionalFormatting sqref="E949:F954">
    <cfRule type="expression" dxfId="5317" priority="1419" stopIfTrue="1">
      <formula>AND(#REF!&lt;&gt;"COMPOSICAO",#REF!&lt;&gt;"INSUMO",#REF!&lt;&gt;"")</formula>
    </cfRule>
    <cfRule type="expression" dxfId="5316" priority="1420" stopIfTrue="1">
      <formula>AND(OR(#REF!="COMPOSICAO",#REF!="INSUMO",#REF!&lt;&gt;""),#REF!&lt;&gt;"")</formula>
    </cfRule>
  </conditionalFormatting>
  <conditionalFormatting sqref="A951:B954 D949:D954">
    <cfRule type="expression" dxfId="5315" priority="1417" stopIfTrue="1">
      <formula>AND(#REF!&lt;&gt;"COMPOSICAO",#REF!&lt;&gt;"INSUMO",#REF!&lt;&gt;"")</formula>
    </cfRule>
    <cfRule type="expression" dxfId="5314" priority="1418" stopIfTrue="1">
      <formula>AND(OR(#REF!="COMPOSICAO",#REF!="INSUMO",#REF!&lt;&gt;""),#REF!&lt;&gt;"")</formula>
    </cfRule>
  </conditionalFormatting>
  <conditionalFormatting sqref="C951:C954">
    <cfRule type="expression" dxfId="5313" priority="1415" stopIfTrue="1">
      <formula>AND(#REF!&lt;&gt;"COMPOSICAO",#REF!&lt;&gt;"INSUMO",#REF!&lt;&gt;"")</formula>
    </cfRule>
  </conditionalFormatting>
  <conditionalFormatting sqref="C951:C954">
    <cfRule type="expression" dxfId="5312" priority="1416" stopIfTrue="1">
      <formula>AND(OR(#REF!="COMPOSICAO",#REF!="INSUMO",#REF!&lt;&gt;""),#REF!&lt;&gt;"")</formula>
    </cfRule>
  </conditionalFormatting>
  <conditionalFormatting sqref="A948">
    <cfRule type="expression" dxfId="5311" priority="1413" stopIfTrue="1">
      <formula>AND(#REF!&lt;&gt;"COMPOSICAO",#REF!&lt;&gt;"INSUMO",#REF!&lt;&gt;"")</formula>
    </cfRule>
    <cfRule type="expression" dxfId="5310" priority="1414" stopIfTrue="1">
      <formula>AND(OR(#REF!="COMPOSICAO",#REF!="INSUMO",#REF!&lt;&gt;""),#REF!&lt;&gt;"")</formula>
    </cfRule>
  </conditionalFormatting>
  <conditionalFormatting sqref="A947:C947">
    <cfRule type="expression" dxfId="5309" priority="1411" stopIfTrue="1">
      <formula>AND(#REF!&lt;&gt;"COMPOSICAO",#REF!&lt;&gt;"INSUMO",#REF!&lt;&gt;"")</formula>
    </cfRule>
    <cfRule type="expression" dxfId="5308" priority="1412" stopIfTrue="1">
      <formula>AND(OR(#REF!="COMPOSICAO",#REF!="INSUMO",#REF!&lt;&gt;""),#REF!&lt;&gt;"")</formula>
    </cfRule>
  </conditionalFormatting>
  <conditionalFormatting sqref="E948:F948">
    <cfRule type="expression" dxfId="5307" priority="1409" stopIfTrue="1">
      <formula>AND(#REF!&lt;&gt;"COMPOSICAO",#REF!&lt;&gt;"INSUMO",#REF!&lt;&gt;"")</formula>
    </cfRule>
    <cfRule type="expression" dxfId="5306" priority="1410" stopIfTrue="1">
      <formula>AND(OR(#REF!="COMPOSICAO",#REF!="INSUMO",#REF!&lt;&gt;""),#REF!&lt;&gt;"")</formula>
    </cfRule>
  </conditionalFormatting>
  <conditionalFormatting sqref="B948:D948">
    <cfRule type="expression" dxfId="5305" priority="1407" stopIfTrue="1">
      <formula>AND(#REF!&lt;&gt;"COMPOSICAO",#REF!&lt;&gt;"INSUMO",#REF!&lt;&gt;"")</formula>
    </cfRule>
    <cfRule type="expression" dxfId="5304" priority="1408" stopIfTrue="1">
      <formula>AND(OR(#REF!="COMPOSICAO",#REF!="INSUMO",#REF!&lt;&gt;""),#REF!&lt;&gt;"")</formula>
    </cfRule>
  </conditionalFormatting>
  <conditionalFormatting sqref="C949:C950">
    <cfRule type="expression" dxfId="5303" priority="1405" stopIfTrue="1">
      <formula>AND(#REF!&lt;&gt;"COMPOSICAO",#REF!&lt;&gt;"INSUMO",#REF!&lt;&gt;"")</formula>
    </cfRule>
  </conditionalFormatting>
  <conditionalFormatting sqref="C949:C950">
    <cfRule type="expression" dxfId="5302" priority="1406" stopIfTrue="1">
      <formula>AND(OR(#REF!="COMPOSICAO",#REF!="INSUMO",#REF!&lt;&gt;""),#REF!&lt;&gt;"")</formula>
    </cfRule>
  </conditionalFormatting>
  <conditionalFormatting sqref="A949:B950">
    <cfRule type="expression" dxfId="5301" priority="1403" stopIfTrue="1">
      <formula>AND(#REF!&lt;&gt;"COMPOSICAO",#REF!&lt;&gt;"INSUMO",#REF!&lt;&gt;"")</formula>
    </cfRule>
    <cfRule type="expression" dxfId="5300" priority="1404" stopIfTrue="1">
      <formula>AND(OR(#REF!="COMPOSICAO",#REF!="INSUMO",#REF!&lt;&gt;""),#REF!&lt;&gt;"")</formula>
    </cfRule>
  </conditionalFormatting>
  <conditionalFormatting sqref="E961:F966">
    <cfRule type="expression" dxfId="5299" priority="1401" stopIfTrue="1">
      <formula>AND(#REF!&lt;&gt;"COMPOSICAO",#REF!&lt;&gt;"INSUMO",#REF!&lt;&gt;"")</formula>
    </cfRule>
    <cfRule type="expression" dxfId="5298" priority="1402" stopIfTrue="1">
      <formula>AND(OR(#REF!="COMPOSICAO",#REF!="INSUMO",#REF!&lt;&gt;""),#REF!&lt;&gt;"")</formula>
    </cfRule>
  </conditionalFormatting>
  <conditionalFormatting sqref="A963:B966 D961:D966">
    <cfRule type="expression" dxfId="5297" priority="1399" stopIfTrue="1">
      <formula>AND(#REF!&lt;&gt;"COMPOSICAO",#REF!&lt;&gt;"INSUMO",#REF!&lt;&gt;"")</formula>
    </cfRule>
    <cfRule type="expression" dxfId="5296" priority="1400" stopIfTrue="1">
      <formula>AND(OR(#REF!="COMPOSICAO",#REF!="INSUMO",#REF!&lt;&gt;""),#REF!&lt;&gt;"")</formula>
    </cfRule>
  </conditionalFormatting>
  <conditionalFormatting sqref="C963:C966">
    <cfRule type="expression" dxfId="5295" priority="1397" stopIfTrue="1">
      <formula>AND(#REF!&lt;&gt;"COMPOSICAO",#REF!&lt;&gt;"INSUMO",#REF!&lt;&gt;"")</formula>
    </cfRule>
  </conditionalFormatting>
  <conditionalFormatting sqref="C963:C966">
    <cfRule type="expression" dxfId="5294" priority="1398" stopIfTrue="1">
      <formula>AND(OR(#REF!="COMPOSICAO",#REF!="INSUMO",#REF!&lt;&gt;""),#REF!&lt;&gt;"")</formula>
    </cfRule>
  </conditionalFormatting>
  <conditionalFormatting sqref="A960">
    <cfRule type="expression" dxfId="5293" priority="1395" stopIfTrue="1">
      <formula>AND(#REF!&lt;&gt;"COMPOSICAO",#REF!&lt;&gt;"INSUMO",#REF!&lt;&gt;"")</formula>
    </cfRule>
    <cfRule type="expression" dxfId="5292" priority="1396" stopIfTrue="1">
      <formula>AND(OR(#REF!="COMPOSICAO",#REF!="INSUMO",#REF!&lt;&gt;""),#REF!&lt;&gt;"")</formula>
    </cfRule>
  </conditionalFormatting>
  <conditionalFormatting sqref="A959:C959">
    <cfRule type="expression" dxfId="5291" priority="1393" stopIfTrue="1">
      <formula>AND(#REF!&lt;&gt;"COMPOSICAO",#REF!&lt;&gt;"INSUMO",#REF!&lt;&gt;"")</formula>
    </cfRule>
    <cfRule type="expression" dxfId="5290" priority="1394" stopIfTrue="1">
      <formula>AND(OR(#REF!="COMPOSICAO",#REF!="INSUMO",#REF!&lt;&gt;""),#REF!&lt;&gt;"")</formula>
    </cfRule>
  </conditionalFormatting>
  <conditionalFormatting sqref="E960:F960">
    <cfRule type="expression" dxfId="5289" priority="1391" stopIfTrue="1">
      <formula>AND(#REF!&lt;&gt;"COMPOSICAO",#REF!&lt;&gt;"INSUMO",#REF!&lt;&gt;"")</formula>
    </cfRule>
    <cfRule type="expression" dxfId="5288" priority="1392" stopIfTrue="1">
      <formula>AND(OR(#REF!="COMPOSICAO",#REF!="INSUMO",#REF!&lt;&gt;""),#REF!&lt;&gt;"")</formula>
    </cfRule>
  </conditionalFormatting>
  <conditionalFormatting sqref="B960:D960">
    <cfRule type="expression" dxfId="5287" priority="1389" stopIfTrue="1">
      <formula>AND(#REF!&lt;&gt;"COMPOSICAO",#REF!&lt;&gt;"INSUMO",#REF!&lt;&gt;"")</formula>
    </cfRule>
    <cfRule type="expression" dxfId="5286" priority="1390" stopIfTrue="1">
      <formula>AND(OR(#REF!="COMPOSICAO",#REF!="INSUMO",#REF!&lt;&gt;""),#REF!&lt;&gt;"")</formula>
    </cfRule>
  </conditionalFormatting>
  <conditionalFormatting sqref="C961:C962">
    <cfRule type="expression" dxfId="5285" priority="1387" stopIfTrue="1">
      <formula>AND(#REF!&lt;&gt;"COMPOSICAO",#REF!&lt;&gt;"INSUMO",#REF!&lt;&gt;"")</formula>
    </cfRule>
  </conditionalFormatting>
  <conditionalFormatting sqref="C961:C962">
    <cfRule type="expression" dxfId="5284" priority="1388" stopIfTrue="1">
      <formula>AND(OR(#REF!="COMPOSICAO",#REF!="INSUMO",#REF!&lt;&gt;""),#REF!&lt;&gt;"")</formula>
    </cfRule>
  </conditionalFormatting>
  <conditionalFormatting sqref="A961:B962">
    <cfRule type="expression" dxfId="5283" priority="1385" stopIfTrue="1">
      <formula>AND(#REF!&lt;&gt;"COMPOSICAO",#REF!&lt;&gt;"INSUMO",#REF!&lt;&gt;"")</formula>
    </cfRule>
    <cfRule type="expression" dxfId="5282" priority="1386" stopIfTrue="1">
      <formula>AND(OR(#REF!="COMPOSICAO",#REF!="INSUMO",#REF!&lt;&gt;""),#REF!&lt;&gt;"")</formula>
    </cfRule>
  </conditionalFormatting>
  <conditionalFormatting sqref="E973:F978">
    <cfRule type="expression" dxfId="5281" priority="1383" stopIfTrue="1">
      <formula>AND(#REF!&lt;&gt;"COMPOSICAO",#REF!&lt;&gt;"INSUMO",#REF!&lt;&gt;"")</formula>
    </cfRule>
    <cfRule type="expression" dxfId="5280" priority="1384" stopIfTrue="1">
      <formula>AND(OR(#REF!="COMPOSICAO",#REF!="INSUMO",#REF!&lt;&gt;""),#REF!&lt;&gt;"")</formula>
    </cfRule>
  </conditionalFormatting>
  <conditionalFormatting sqref="A975:B978 D973:D978">
    <cfRule type="expression" dxfId="5279" priority="1381" stopIfTrue="1">
      <formula>AND(#REF!&lt;&gt;"COMPOSICAO",#REF!&lt;&gt;"INSUMO",#REF!&lt;&gt;"")</formula>
    </cfRule>
    <cfRule type="expression" dxfId="5278" priority="1382" stopIfTrue="1">
      <formula>AND(OR(#REF!="COMPOSICAO",#REF!="INSUMO",#REF!&lt;&gt;""),#REF!&lt;&gt;"")</formula>
    </cfRule>
  </conditionalFormatting>
  <conditionalFormatting sqref="C975:C978">
    <cfRule type="expression" dxfId="5277" priority="1379" stopIfTrue="1">
      <formula>AND(#REF!&lt;&gt;"COMPOSICAO",#REF!&lt;&gt;"INSUMO",#REF!&lt;&gt;"")</formula>
    </cfRule>
  </conditionalFormatting>
  <conditionalFormatting sqref="C975:C978">
    <cfRule type="expression" dxfId="5276" priority="1380" stopIfTrue="1">
      <formula>AND(OR(#REF!="COMPOSICAO",#REF!="INSUMO",#REF!&lt;&gt;""),#REF!&lt;&gt;"")</formula>
    </cfRule>
  </conditionalFormatting>
  <conditionalFormatting sqref="A972">
    <cfRule type="expression" dxfId="5275" priority="1377" stopIfTrue="1">
      <formula>AND(#REF!&lt;&gt;"COMPOSICAO",#REF!&lt;&gt;"INSUMO",#REF!&lt;&gt;"")</formula>
    </cfRule>
    <cfRule type="expression" dxfId="5274" priority="1378" stopIfTrue="1">
      <formula>AND(OR(#REF!="COMPOSICAO",#REF!="INSUMO",#REF!&lt;&gt;""),#REF!&lt;&gt;"")</formula>
    </cfRule>
  </conditionalFormatting>
  <conditionalFormatting sqref="A971:C971">
    <cfRule type="expression" dxfId="5273" priority="1375" stopIfTrue="1">
      <formula>AND(#REF!&lt;&gt;"COMPOSICAO",#REF!&lt;&gt;"INSUMO",#REF!&lt;&gt;"")</formula>
    </cfRule>
    <cfRule type="expression" dxfId="5272" priority="1376" stopIfTrue="1">
      <formula>AND(OR(#REF!="COMPOSICAO",#REF!="INSUMO",#REF!&lt;&gt;""),#REF!&lt;&gt;"")</formula>
    </cfRule>
  </conditionalFormatting>
  <conditionalFormatting sqref="E972:F972">
    <cfRule type="expression" dxfId="5271" priority="1373" stopIfTrue="1">
      <formula>AND(#REF!&lt;&gt;"COMPOSICAO",#REF!&lt;&gt;"INSUMO",#REF!&lt;&gt;"")</formula>
    </cfRule>
    <cfRule type="expression" dxfId="5270" priority="1374" stopIfTrue="1">
      <formula>AND(OR(#REF!="COMPOSICAO",#REF!="INSUMO",#REF!&lt;&gt;""),#REF!&lt;&gt;"")</formula>
    </cfRule>
  </conditionalFormatting>
  <conditionalFormatting sqref="B972:D972">
    <cfRule type="expression" dxfId="5269" priority="1371" stopIfTrue="1">
      <formula>AND(#REF!&lt;&gt;"COMPOSICAO",#REF!&lt;&gt;"INSUMO",#REF!&lt;&gt;"")</formula>
    </cfRule>
    <cfRule type="expression" dxfId="5268" priority="1372" stopIfTrue="1">
      <formula>AND(OR(#REF!="COMPOSICAO",#REF!="INSUMO",#REF!&lt;&gt;""),#REF!&lt;&gt;"")</formula>
    </cfRule>
  </conditionalFormatting>
  <conditionalFormatting sqref="C973:C974">
    <cfRule type="expression" dxfId="5267" priority="1369" stopIfTrue="1">
      <formula>AND(#REF!&lt;&gt;"COMPOSICAO",#REF!&lt;&gt;"INSUMO",#REF!&lt;&gt;"")</formula>
    </cfRule>
  </conditionalFormatting>
  <conditionalFormatting sqref="C973:C974">
    <cfRule type="expression" dxfId="5266" priority="1370" stopIfTrue="1">
      <formula>AND(OR(#REF!="COMPOSICAO",#REF!="INSUMO",#REF!&lt;&gt;""),#REF!&lt;&gt;"")</formula>
    </cfRule>
  </conditionalFormatting>
  <conditionalFormatting sqref="A973:B974">
    <cfRule type="expression" dxfId="5265" priority="1367" stopIfTrue="1">
      <formula>AND(#REF!&lt;&gt;"COMPOSICAO",#REF!&lt;&gt;"INSUMO",#REF!&lt;&gt;"")</formula>
    </cfRule>
    <cfRule type="expression" dxfId="5264" priority="1368" stopIfTrue="1">
      <formula>AND(OR(#REF!="COMPOSICAO",#REF!="INSUMO",#REF!&lt;&gt;""),#REF!&lt;&gt;"")</formula>
    </cfRule>
  </conditionalFormatting>
  <conditionalFormatting sqref="E985:F990">
    <cfRule type="expression" dxfId="5263" priority="1365" stopIfTrue="1">
      <formula>AND(#REF!&lt;&gt;"COMPOSICAO",#REF!&lt;&gt;"INSUMO",#REF!&lt;&gt;"")</formula>
    </cfRule>
    <cfRule type="expression" dxfId="5262" priority="1366" stopIfTrue="1">
      <formula>AND(OR(#REF!="COMPOSICAO",#REF!="INSUMO",#REF!&lt;&gt;""),#REF!&lt;&gt;"")</formula>
    </cfRule>
  </conditionalFormatting>
  <conditionalFormatting sqref="A987:B990 D985:D990">
    <cfRule type="expression" dxfId="5261" priority="1363" stopIfTrue="1">
      <formula>AND(#REF!&lt;&gt;"COMPOSICAO",#REF!&lt;&gt;"INSUMO",#REF!&lt;&gt;"")</formula>
    </cfRule>
    <cfRule type="expression" dxfId="5260" priority="1364" stopIfTrue="1">
      <formula>AND(OR(#REF!="COMPOSICAO",#REF!="INSUMO",#REF!&lt;&gt;""),#REF!&lt;&gt;"")</formula>
    </cfRule>
  </conditionalFormatting>
  <conditionalFormatting sqref="C987:C990">
    <cfRule type="expression" dxfId="5259" priority="1361" stopIfTrue="1">
      <formula>AND(#REF!&lt;&gt;"COMPOSICAO",#REF!&lt;&gt;"INSUMO",#REF!&lt;&gt;"")</formula>
    </cfRule>
  </conditionalFormatting>
  <conditionalFormatting sqref="C987:C990">
    <cfRule type="expression" dxfId="5258" priority="1362" stopIfTrue="1">
      <formula>AND(OR(#REF!="COMPOSICAO",#REF!="INSUMO",#REF!&lt;&gt;""),#REF!&lt;&gt;"")</formula>
    </cfRule>
  </conditionalFormatting>
  <conditionalFormatting sqref="A984">
    <cfRule type="expression" dxfId="5257" priority="1359" stopIfTrue="1">
      <formula>AND(#REF!&lt;&gt;"COMPOSICAO",#REF!&lt;&gt;"INSUMO",#REF!&lt;&gt;"")</formula>
    </cfRule>
    <cfRule type="expression" dxfId="5256" priority="1360" stopIfTrue="1">
      <formula>AND(OR(#REF!="COMPOSICAO",#REF!="INSUMO",#REF!&lt;&gt;""),#REF!&lt;&gt;"")</formula>
    </cfRule>
  </conditionalFormatting>
  <conditionalFormatting sqref="A983:C983">
    <cfRule type="expression" dxfId="5255" priority="1357" stopIfTrue="1">
      <formula>AND(#REF!&lt;&gt;"COMPOSICAO",#REF!&lt;&gt;"INSUMO",#REF!&lt;&gt;"")</formula>
    </cfRule>
    <cfRule type="expression" dxfId="5254" priority="1358" stopIfTrue="1">
      <formula>AND(OR(#REF!="COMPOSICAO",#REF!="INSUMO",#REF!&lt;&gt;""),#REF!&lt;&gt;"")</formula>
    </cfRule>
  </conditionalFormatting>
  <conditionalFormatting sqref="E984:F984">
    <cfRule type="expression" dxfId="5253" priority="1355" stopIfTrue="1">
      <formula>AND(#REF!&lt;&gt;"COMPOSICAO",#REF!&lt;&gt;"INSUMO",#REF!&lt;&gt;"")</formula>
    </cfRule>
    <cfRule type="expression" dxfId="5252" priority="1356" stopIfTrue="1">
      <formula>AND(OR(#REF!="COMPOSICAO",#REF!="INSUMO",#REF!&lt;&gt;""),#REF!&lt;&gt;"")</formula>
    </cfRule>
  </conditionalFormatting>
  <conditionalFormatting sqref="B984:D984">
    <cfRule type="expression" dxfId="5251" priority="1353" stopIfTrue="1">
      <formula>AND(#REF!&lt;&gt;"COMPOSICAO",#REF!&lt;&gt;"INSUMO",#REF!&lt;&gt;"")</formula>
    </cfRule>
    <cfRule type="expression" dxfId="5250" priority="1354" stopIfTrue="1">
      <formula>AND(OR(#REF!="COMPOSICAO",#REF!="INSUMO",#REF!&lt;&gt;""),#REF!&lt;&gt;"")</formula>
    </cfRule>
  </conditionalFormatting>
  <conditionalFormatting sqref="C985:C986">
    <cfRule type="expression" dxfId="5249" priority="1351" stopIfTrue="1">
      <formula>AND(#REF!&lt;&gt;"COMPOSICAO",#REF!&lt;&gt;"INSUMO",#REF!&lt;&gt;"")</formula>
    </cfRule>
  </conditionalFormatting>
  <conditionalFormatting sqref="C985:C986">
    <cfRule type="expression" dxfId="5248" priority="1352" stopIfTrue="1">
      <formula>AND(OR(#REF!="COMPOSICAO",#REF!="INSUMO",#REF!&lt;&gt;""),#REF!&lt;&gt;"")</formula>
    </cfRule>
  </conditionalFormatting>
  <conditionalFormatting sqref="A985:B986">
    <cfRule type="expression" dxfId="5247" priority="1349" stopIfTrue="1">
      <formula>AND(#REF!&lt;&gt;"COMPOSICAO",#REF!&lt;&gt;"INSUMO",#REF!&lt;&gt;"")</formula>
    </cfRule>
    <cfRule type="expression" dxfId="5246" priority="1350" stopIfTrue="1">
      <formula>AND(OR(#REF!="COMPOSICAO",#REF!="INSUMO",#REF!&lt;&gt;""),#REF!&lt;&gt;"")</formula>
    </cfRule>
  </conditionalFormatting>
  <conditionalFormatting sqref="E997:F1002">
    <cfRule type="expression" dxfId="5245" priority="1347" stopIfTrue="1">
      <formula>AND(#REF!&lt;&gt;"COMPOSICAO",#REF!&lt;&gt;"INSUMO",#REF!&lt;&gt;"")</formula>
    </cfRule>
    <cfRule type="expression" dxfId="5244" priority="1348" stopIfTrue="1">
      <formula>AND(OR(#REF!="COMPOSICAO",#REF!="INSUMO",#REF!&lt;&gt;""),#REF!&lt;&gt;"")</formula>
    </cfRule>
  </conditionalFormatting>
  <conditionalFormatting sqref="A999:B1002 D997:D1002">
    <cfRule type="expression" dxfId="5243" priority="1345" stopIfTrue="1">
      <formula>AND(#REF!&lt;&gt;"COMPOSICAO",#REF!&lt;&gt;"INSUMO",#REF!&lt;&gt;"")</formula>
    </cfRule>
    <cfRule type="expression" dxfId="5242" priority="1346" stopIfTrue="1">
      <formula>AND(OR(#REF!="COMPOSICAO",#REF!="INSUMO",#REF!&lt;&gt;""),#REF!&lt;&gt;"")</formula>
    </cfRule>
  </conditionalFormatting>
  <conditionalFormatting sqref="C999:C1002">
    <cfRule type="expression" dxfId="5241" priority="1343" stopIfTrue="1">
      <formula>AND(#REF!&lt;&gt;"COMPOSICAO",#REF!&lt;&gt;"INSUMO",#REF!&lt;&gt;"")</formula>
    </cfRule>
  </conditionalFormatting>
  <conditionalFormatting sqref="C999:C1002">
    <cfRule type="expression" dxfId="5240" priority="1344" stopIfTrue="1">
      <formula>AND(OR(#REF!="COMPOSICAO",#REF!="INSUMO",#REF!&lt;&gt;""),#REF!&lt;&gt;"")</formula>
    </cfRule>
  </conditionalFormatting>
  <conditionalFormatting sqref="A996">
    <cfRule type="expression" dxfId="5239" priority="1341" stopIfTrue="1">
      <formula>AND(#REF!&lt;&gt;"COMPOSICAO",#REF!&lt;&gt;"INSUMO",#REF!&lt;&gt;"")</formula>
    </cfRule>
    <cfRule type="expression" dxfId="5238" priority="1342" stopIfTrue="1">
      <formula>AND(OR(#REF!="COMPOSICAO",#REF!="INSUMO",#REF!&lt;&gt;""),#REF!&lt;&gt;"")</formula>
    </cfRule>
  </conditionalFormatting>
  <conditionalFormatting sqref="A995:C995">
    <cfRule type="expression" dxfId="5237" priority="1339" stopIfTrue="1">
      <formula>AND(#REF!&lt;&gt;"COMPOSICAO",#REF!&lt;&gt;"INSUMO",#REF!&lt;&gt;"")</formula>
    </cfRule>
    <cfRule type="expression" dxfId="5236" priority="1340" stopIfTrue="1">
      <formula>AND(OR(#REF!="COMPOSICAO",#REF!="INSUMO",#REF!&lt;&gt;""),#REF!&lt;&gt;"")</formula>
    </cfRule>
  </conditionalFormatting>
  <conditionalFormatting sqref="E996:F996">
    <cfRule type="expression" dxfId="5235" priority="1337" stopIfTrue="1">
      <formula>AND(#REF!&lt;&gt;"COMPOSICAO",#REF!&lt;&gt;"INSUMO",#REF!&lt;&gt;"")</formula>
    </cfRule>
    <cfRule type="expression" dxfId="5234" priority="1338" stopIfTrue="1">
      <formula>AND(OR(#REF!="COMPOSICAO",#REF!="INSUMO",#REF!&lt;&gt;""),#REF!&lt;&gt;"")</formula>
    </cfRule>
  </conditionalFormatting>
  <conditionalFormatting sqref="B996:D996">
    <cfRule type="expression" dxfId="5233" priority="1335" stopIfTrue="1">
      <formula>AND(#REF!&lt;&gt;"COMPOSICAO",#REF!&lt;&gt;"INSUMO",#REF!&lt;&gt;"")</formula>
    </cfRule>
    <cfRule type="expression" dxfId="5232" priority="1336" stopIfTrue="1">
      <formula>AND(OR(#REF!="COMPOSICAO",#REF!="INSUMO",#REF!&lt;&gt;""),#REF!&lt;&gt;"")</formula>
    </cfRule>
  </conditionalFormatting>
  <conditionalFormatting sqref="C997:C998">
    <cfRule type="expression" dxfId="5231" priority="1333" stopIfTrue="1">
      <formula>AND(#REF!&lt;&gt;"COMPOSICAO",#REF!&lt;&gt;"INSUMO",#REF!&lt;&gt;"")</formula>
    </cfRule>
  </conditionalFormatting>
  <conditionalFormatting sqref="C997:C998">
    <cfRule type="expression" dxfId="5230" priority="1334" stopIfTrue="1">
      <formula>AND(OR(#REF!="COMPOSICAO",#REF!="INSUMO",#REF!&lt;&gt;""),#REF!&lt;&gt;"")</formula>
    </cfRule>
  </conditionalFormatting>
  <conditionalFormatting sqref="A997:B998">
    <cfRule type="expression" dxfId="5229" priority="1331" stopIfTrue="1">
      <formula>AND(#REF!&lt;&gt;"COMPOSICAO",#REF!&lt;&gt;"INSUMO",#REF!&lt;&gt;"")</formula>
    </cfRule>
    <cfRule type="expression" dxfId="5228" priority="1332" stopIfTrue="1">
      <formula>AND(OR(#REF!="COMPOSICAO",#REF!="INSUMO",#REF!&lt;&gt;""),#REF!&lt;&gt;"")</formula>
    </cfRule>
  </conditionalFormatting>
  <conditionalFormatting sqref="E1009:F1014">
    <cfRule type="expression" dxfId="5227" priority="1329" stopIfTrue="1">
      <formula>AND(#REF!&lt;&gt;"COMPOSICAO",#REF!&lt;&gt;"INSUMO",#REF!&lt;&gt;"")</formula>
    </cfRule>
    <cfRule type="expression" dxfId="5226" priority="1330" stopIfTrue="1">
      <formula>AND(OR(#REF!="COMPOSICAO",#REF!="INSUMO",#REF!&lt;&gt;""),#REF!&lt;&gt;"")</formula>
    </cfRule>
  </conditionalFormatting>
  <conditionalFormatting sqref="A1011:B1014 D1009:D1014">
    <cfRule type="expression" dxfId="5225" priority="1327" stopIfTrue="1">
      <formula>AND(#REF!&lt;&gt;"COMPOSICAO",#REF!&lt;&gt;"INSUMO",#REF!&lt;&gt;"")</formula>
    </cfRule>
    <cfRule type="expression" dxfId="5224" priority="1328" stopIfTrue="1">
      <formula>AND(OR(#REF!="COMPOSICAO",#REF!="INSUMO",#REF!&lt;&gt;""),#REF!&lt;&gt;"")</formula>
    </cfRule>
  </conditionalFormatting>
  <conditionalFormatting sqref="C1011:C1014">
    <cfRule type="expression" dxfId="5223" priority="1325" stopIfTrue="1">
      <formula>AND(#REF!&lt;&gt;"COMPOSICAO",#REF!&lt;&gt;"INSUMO",#REF!&lt;&gt;"")</formula>
    </cfRule>
  </conditionalFormatting>
  <conditionalFormatting sqref="C1011:C1014">
    <cfRule type="expression" dxfId="5222" priority="1326" stopIfTrue="1">
      <formula>AND(OR(#REF!="COMPOSICAO",#REF!="INSUMO",#REF!&lt;&gt;""),#REF!&lt;&gt;"")</formula>
    </cfRule>
  </conditionalFormatting>
  <conditionalFormatting sqref="A1008">
    <cfRule type="expression" dxfId="5221" priority="1323" stopIfTrue="1">
      <formula>AND(#REF!&lt;&gt;"COMPOSICAO",#REF!&lt;&gt;"INSUMO",#REF!&lt;&gt;"")</formula>
    </cfRule>
    <cfRule type="expression" dxfId="5220" priority="1324" stopIfTrue="1">
      <formula>AND(OR(#REF!="COMPOSICAO",#REF!="INSUMO",#REF!&lt;&gt;""),#REF!&lt;&gt;"")</formula>
    </cfRule>
  </conditionalFormatting>
  <conditionalFormatting sqref="A1007:C1007">
    <cfRule type="expression" dxfId="5219" priority="1321" stopIfTrue="1">
      <formula>AND(#REF!&lt;&gt;"COMPOSICAO",#REF!&lt;&gt;"INSUMO",#REF!&lt;&gt;"")</formula>
    </cfRule>
    <cfRule type="expression" dxfId="5218" priority="1322" stopIfTrue="1">
      <formula>AND(OR(#REF!="COMPOSICAO",#REF!="INSUMO",#REF!&lt;&gt;""),#REF!&lt;&gt;"")</formula>
    </cfRule>
  </conditionalFormatting>
  <conditionalFormatting sqref="E1008:F1008">
    <cfRule type="expression" dxfId="5217" priority="1319" stopIfTrue="1">
      <formula>AND(#REF!&lt;&gt;"COMPOSICAO",#REF!&lt;&gt;"INSUMO",#REF!&lt;&gt;"")</formula>
    </cfRule>
    <cfRule type="expression" dxfId="5216" priority="1320" stopIfTrue="1">
      <formula>AND(OR(#REF!="COMPOSICAO",#REF!="INSUMO",#REF!&lt;&gt;""),#REF!&lt;&gt;"")</formula>
    </cfRule>
  </conditionalFormatting>
  <conditionalFormatting sqref="B1008:D1008">
    <cfRule type="expression" dxfId="5215" priority="1317" stopIfTrue="1">
      <formula>AND(#REF!&lt;&gt;"COMPOSICAO",#REF!&lt;&gt;"INSUMO",#REF!&lt;&gt;"")</formula>
    </cfRule>
    <cfRule type="expression" dxfId="5214" priority="1318" stopIfTrue="1">
      <formula>AND(OR(#REF!="COMPOSICAO",#REF!="INSUMO",#REF!&lt;&gt;""),#REF!&lt;&gt;"")</formula>
    </cfRule>
  </conditionalFormatting>
  <conditionalFormatting sqref="C1009:C1010">
    <cfRule type="expression" dxfId="5213" priority="1315" stopIfTrue="1">
      <formula>AND(#REF!&lt;&gt;"COMPOSICAO",#REF!&lt;&gt;"INSUMO",#REF!&lt;&gt;"")</formula>
    </cfRule>
  </conditionalFormatting>
  <conditionalFormatting sqref="C1009:C1010">
    <cfRule type="expression" dxfId="5212" priority="1316" stopIfTrue="1">
      <formula>AND(OR(#REF!="COMPOSICAO",#REF!="INSUMO",#REF!&lt;&gt;""),#REF!&lt;&gt;"")</formula>
    </cfRule>
  </conditionalFormatting>
  <conditionalFormatting sqref="A1009:B1010">
    <cfRule type="expression" dxfId="5211" priority="1313" stopIfTrue="1">
      <formula>AND(#REF!&lt;&gt;"COMPOSICAO",#REF!&lt;&gt;"INSUMO",#REF!&lt;&gt;"")</formula>
    </cfRule>
    <cfRule type="expression" dxfId="5210" priority="1314" stopIfTrue="1">
      <formula>AND(OR(#REF!="COMPOSICAO",#REF!="INSUMO",#REF!&lt;&gt;""),#REF!&lt;&gt;"")</formula>
    </cfRule>
  </conditionalFormatting>
  <conditionalFormatting sqref="E1021:F1026">
    <cfRule type="expression" dxfId="5209" priority="1311" stopIfTrue="1">
      <formula>AND(#REF!&lt;&gt;"COMPOSICAO",#REF!&lt;&gt;"INSUMO",#REF!&lt;&gt;"")</formula>
    </cfRule>
    <cfRule type="expression" dxfId="5208" priority="1312" stopIfTrue="1">
      <formula>AND(OR(#REF!="COMPOSICAO",#REF!="INSUMO",#REF!&lt;&gt;""),#REF!&lt;&gt;"")</formula>
    </cfRule>
  </conditionalFormatting>
  <conditionalFormatting sqref="A1023:B1026 D1021:D1026">
    <cfRule type="expression" dxfId="5207" priority="1309" stopIfTrue="1">
      <formula>AND(#REF!&lt;&gt;"COMPOSICAO",#REF!&lt;&gt;"INSUMO",#REF!&lt;&gt;"")</formula>
    </cfRule>
    <cfRule type="expression" dxfId="5206" priority="1310" stopIfTrue="1">
      <formula>AND(OR(#REF!="COMPOSICAO",#REF!="INSUMO",#REF!&lt;&gt;""),#REF!&lt;&gt;"")</formula>
    </cfRule>
  </conditionalFormatting>
  <conditionalFormatting sqref="C1023:C1026">
    <cfRule type="expression" dxfId="5205" priority="1307" stopIfTrue="1">
      <formula>AND(#REF!&lt;&gt;"COMPOSICAO",#REF!&lt;&gt;"INSUMO",#REF!&lt;&gt;"")</formula>
    </cfRule>
  </conditionalFormatting>
  <conditionalFormatting sqref="C1023:C1026">
    <cfRule type="expression" dxfId="5204" priority="1308" stopIfTrue="1">
      <formula>AND(OR(#REF!="COMPOSICAO",#REF!="INSUMO",#REF!&lt;&gt;""),#REF!&lt;&gt;"")</formula>
    </cfRule>
  </conditionalFormatting>
  <conditionalFormatting sqref="A1020">
    <cfRule type="expression" dxfId="5203" priority="1305" stopIfTrue="1">
      <formula>AND(#REF!&lt;&gt;"COMPOSICAO",#REF!&lt;&gt;"INSUMO",#REF!&lt;&gt;"")</formula>
    </cfRule>
    <cfRule type="expression" dxfId="5202" priority="1306" stopIfTrue="1">
      <formula>AND(OR(#REF!="COMPOSICAO",#REF!="INSUMO",#REF!&lt;&gt;""),#REF!&lt;&gt;"")</formula>
    </cfRule>
  </conditionalFormatting>
  <conditionalFormatting sqref="A1019:C1019">
    <cfRule type="expression" dxfId="5201" priority="1303" stopIfTrue="1">
      <formula>AND(#REF!&lt;&gt;"COMPOSICAO",#REF!&lt;&gt;"INSUMO",#REF!&lt;&gt;"")</formula>
    </cfRule>
    <cfRule type="expression" dxfId="5200" priority="1304" stopIfTrue="1">
      <formula>AND(OR(#REF!="COMPOSICAO",#REF!="INSUMO",#REF!&lt;&gt;""),#REF!&lt;&gt;"")</formula>
    </cfRule>
  </conditionalFormatting>
  <conditionalFormatting sqref="E1020:F1020">
    <cfRule type="expression" dxfId="5199" priority="1301" stopIfTrue="1">
      <formula>AND(#REF!&lt;&gt;"COMPOSICAO",#REF!&lt;&gt;"INSUMO",#REF!&lt;&gt;"")</formula>
    </cfRule>
    <cfRule type="expression" dxfId="5198" priority="1302" stopIfTrue="1">
      <formula>AND(OR(#REF!="COMPOSICAO",#REF!="INSUMO",#REF!&lt;&gt;""),#REF!&lt;&gt;"")</formula>
    </cfRule>
  </conditionalFormatting>
  <conditionalFormatting sqref="B1020:D1020">
    <cfRule type="expression" dxfId="5197" priority="1299" stopIfTrue="1">
      <formula>AND(#REF!&lt;&gt;"COMPOSICAO",#REF!&lt;&gt;"INSUMO",#REF!&lt;&gt;"")</formula>
    </cfRule>
    <cfRule type="expression" dxfId="5196" priority="1300" stopIfTrue="1">
      <formula>AND(OR(#REF!="COMPOSICAO",#REF!="INSUMO",#REF!&lt;&gt;""),#REF!&lt;&gt;"")</formula>
    </cfRule>
  </conditionalFormatting>
  <conditionalFormatting sqref="C1021:C1022">
    <cfRule type="expression" dxfId="5195" priority="1297" stopIfTrue="1">
      <formula>AND(#REF!&lt;&gt;"COMPOSICAO",#REF!&lt;&gt;"INSUMO",#REF!&lt;&gt;"")</formula>
    </cfRule>
  </conditionalFormatting>
  <conditionalFormatting sqref="C1021:C1022">
    <cfRule type="expression" dxfId="5194" priority="1298" stopIfTrue="1">
      <formula>AND(OR(#REF!="COMPOSICAO",#REF!="INSUMO",#REF!&lt;&gt;""),#REF!&lt;&gt;"")</formula>
    </cfRule>
  </conditionalFormatting>
  <conditionalFormatting sqref="A1021:B1022">
    <cfRule type="expression" dxfId="5193" priority="1295" stopIfTrue="1">
      <formula>AND(#REF!&lt;&gt;"COMPOSICAO",#REF!&lt;&gt;"INSUMO",#REF!&lt;&gt;"")</formula>
    </cfRule>
    <cfRule type="expression" dxfId="5192" priority="1296" stopIfTrue="1">
      <formula>AND(OR(#REF!="COMPOSICAO",#REF!="INSUMO",#REF!&lt;&gt;""),#REF!&lt;&gt;"")</formula>
    </cfRule>
  </conditionalFormatting>
  <conditionalFormatting sqref="E1033:F1038">
    <cfRule type="expression" dxfId="5191" priority="1293" stopIfTrue="1">
      <formula>AND(#REF!&lt;&gt;"COMPOSICAO",#REF!&lt;&gt;"INSUMO",#REF!&lt;&gt;"")</formula>
    </cfRule>
    <cfRule type="expression" dxfId="5190" priority="1294" stopIfTrue="1">
      <formula>AND(OR(#REF!="COMPOSICAO",#REF!="INSUMO",#REF!&lt;&gt;""),#REF!&lt;&gt;"")</formula>
    </cfRule>
  </conditionalFormatting>
  <conditionalFormatting sqref="A1035:B1038 D1033:D1038">
    <cfRule type="expression" dxfId="5189" priority="1291" stopIfTrue="1">
      <formula>AND(#REF!&lt;&gt;"COMPOSICAO",#REF!&lt;&gt;"INSUMO",#REF!&lt;&gt;"")</formula>
    </cfRule>
    <cfRule type="expression" dxfId="5188" priority="1292" stopIfTrue="1">
      <formula>AND(OR(#REF!="COMPOSICAO",#REF!="INSUMO",#REF!&lt;&gt;""),#REF!&lt;&gt;"")</formula>
    </cfRule>
  </conditionalFormatting>
  <conditionalFormatting sqref="C1035:C1038">
    <cfRule type="expression" dxfId="5187" priority="1289" stopIfTrue="1">
      <formula>AND(#REF!&lt;&gt;"COMPOSICAO",#REF!&lt;&gt;"INSUMO",#REF!&lt;&gt;"")</formula>
    </cfRule>
  </conditionalFormatting>
  <conditionalFormatting sqref="C1035:C1038">
    <cfRule type="expression" dxfId="5186" priority="1290" stopIfTrue="1">
      <formula>AND(OR(#REF!="COMPOSICAO",#REF!="INSUMO",#REF!&lt;&gt;""),#REF!&lt;&gt;"")</formula>
    </cfRule>
  </conditionalFormatting>
  <conditionalFormatting sqref="A1032">
    <cfRule type="expression" dxfId="5185" priority="1287" stopIfTrue="1">
      <formula>AND(#REF!&lt;&gt;"COMPOSICAO",#REF!&lt;&gt;"INSUMO",#REF!&lt;&gt;"")</formula>
    </cfRule>
    <cfRule type="expression" dxfId="5184" priority="1288" stopIfTrue="1">
      <formula>AND(OR(#REF!="COMPOSICAO",#REF!="INSUMO",#REF!&lt;&gt;""),#REF!&lt;&gt;"")</formula>
    </cfRule>
  </conditionalFormatting>
  <conditionalFormatting sqref="A1031:C1031">
    <cfRule type="expression" dxfId="5183" priority="1285" stopIfTrue="1">
      <formula>AND(#REF!&lt;&gt;"COMPOSICAO",#REF!&lt;&gt;"INSUMO",#REF!&lt;&gt;"")</formula>
    </cfRule>
    <cfRule type="expression" dxfId="5182" priority="1286" stopIfTrue="1">
      <formula>AND(OR(#REF!="COMPOSICAO",#REF!="INSUMO",#REF!&lt;&gt;""),#REF!&lt;&gt;"")</formula>
    </cfRule>
  </conditionalFormatting>
  <conditionalFormatting sqref="E1032:F1032">
    <cfRule type="expression" dxfId="5181" priority="1283" stopIfTrue="1">
      <formula>AND(#REF!&lt;&gt;"COMPOSICAO",#REF!&lt;&gt;"INSUMO",#REF!&lt;&gt;"")</formula>
    </cfRule>
    <cfRule type="expression" dxfId="5180" priority="1284" stopIfTrue="1">
      <formula>AND(OR(#REF!="COMPOSICAO",#REF!="INSUMO",#REF!&lt;&gt;""),#REF!&lt;&gt;"")</formula>
    </cfRule>
  </conditionalFormatting>
  <conditionalFormatting sqref="B1032:D1032">
    <cfRule type="expression" dxfId="5179" priority="1281" stopIfTrue="1">
      <formula>AND(#REF!&lt;&gt;"COMPOSICAO",#REF!&lt;&gt;"INSUMO",#REF!&lt;&gt;"")</formula>
    </cfRule>
    <cfRule type="expression" dxfId="5178" priority="1282" stopIfTrue="1">
      <formula>AND(OR(#REF!="COMPOSICAO",#REF!="INSUMO",#REF!&lt;&gt;""),#REF!&lt;&gt;"")</formula>
    </cfRule>
  </conditionalFormatting>
  <conditionalFormatting sqref="C1033:C1034">
    <cfRule type="expression" dxfId="5177" priority="1279" stopIfTrue="1">
      <formula>AND(#REF!&lt;&gt;"COMPOSICAO",#REF!&lt;&gt;"INSUMO",#REF!&lt;&gt;"")</formula>
    </cfRule>
  </conditionalFormatting>
  <conditionalFormatting sqref="C1033:C1034">
    <cfRule type="expression" dxfId="5176" priority="1280" stopIfTrue="1">
      <formula>AND(OR(#REF!="COMPOSICAO",#REF!="INSUMO",#REF!&lt;&gt;""),#REF!&lt;&gt;"")</formula>
    </cfRule>
  </conditionalFormatting>
  <conditionalFormatting sqref="A1033:B1034">
    <cfRule type="expression" dxfId="5175" priority="1277" stopIfTrue="1">
      <formula>AND(#REF!&lt;&gt;"COMPOSICAO",#REF!&lt;&gt;"INSUMO",#REF!&lt;&gt;"")</formula>
    </cfRule>
    <cfRule type="expression" dxfId="5174" priority="1278" stopIfTrue="1">
      <formula>AND(OR(#REF!="COMPOSICAO",#REF!="INSUMO",#REF!&lt;&gt;""),#REF!&lt;&gt;"")</formula>
    </cfRule>
  </conditionalFormatting>
  <conditionalFormatting sqref="E1045:F1050">
    <cfRule type="expression" dxfId="5173" priority="1275" stopIfTrue="1">
      <formula>AND(#REF!&lt;&gt;"COMPOSICAO",#REF!&lt;&gt;"INSUMO",#REF!&lt;&gt;"")</formula>
    </cfRule>
    <cfRule type="expression" dxfId="5172" priority="1276" stopIfTrue="1">
      <formula>AND(OR(#REF!="COMPOSICAO",#REF!="INSUMO",#REF!&lt;&gt;""),#REF!&lt;&gt;"")</formula>
    </cfRule>
  </conditionalFormatting>
  <conditionalFormatting sqref="A1047:B1050 D1045:D1050">
    <cfRule type="expression" dxfId="5171" priority="1273" stopIfTrue="1">
      <formula>AND(#REF!&lt;&gt;"COMPOSICAO",#REF!&lt;&gt;"INSUMO",#REF!&lt;&gt;"")</formula>
    </cfRule>
    <cfRule type="expression" dxfId="5170" priority="1274" stopIfTrue="1">
      <formula>AND(OR(#REF!="COMPOSICAO",#REF!="INSUMO",#REF!&lt;&gt;""),#REF!&lt;&gt;"")</formula>
    </cfRule>
  </conditionalFormatting>
  <conditionalFormatting sqref="C1047:C1050">
    <cfRule type="expression" dxfId="5169" priority="1271" stopIfTrue="1">
      <formula>AND(#REF!&lt;&gt;"COMPOSICAO",#REF!&lt;&gt;"INSUMO",#REF!&lt;&gt;"")</formula>
    </cfRule>
  </conditionalFormatting>
  <conditionalFormatting sqref="C1047:C1050">
    <cfRule type="expression" dxfId="5168" priority="1272" stopIfTrue="1">
      <formula>AND(OR(#REF!="COMPOSICAO",#REF!="INSUMO",#REF!&lt;&gt;""),#REF!&lt;&gt;"")</formula>
    </cfRule>
  </conditionalFormatting>
  <conditionalFormatting sqref="A1044">
    <cfRule type="expression" dxfId="5167" priority="1269" stopIfTrue="1">
      <formula>AND(#REF!&lt;&gt;"COMPOSICAO",#REF!&lt;&gt;"INSUMO",#REF!&lt;&gt;"")</formula>
    </cfRule>
    <cfRule type="expression" dxfId="5166" priority="1270" stopIfTrue="1">
      <formula>AND(OR(#REF!="COMPOSICAO",#REF!="INSUMO",#REF!&lt;&gt;""),#REF!&lt;&gt;"")</formula>
    </cfRule>
  </conditionalFormatting>
  <conditionalFormatting sqref="A1043:C1043">
    <cfRule type="expression" dxfId="5165" priority="1267" stopIfTrue="1">
      <formula>AND(#REF!&lt;&gt;"COMPOSICAO",#REF!&lt;&gt;"INSUMO",#REF!&lt;&gt;"")</formula>
    </cfRule>
    <cfRule type="expression" dxfId="5164" priority="1268" stopIfTrue="1">
      <formula>AND(OR(#REF!="COMPOSICAO",#REF!="INSUMO",#REF!&lt;&gt;""),#REF!&lt;&gt;"")</formula>
    </cfRule>
  </conditionalFormatting>
  <conditionalFormatting sqref="E1044:F1044">
    <cfRule type="expression" dxfId="5163" priority="1265" stopIfTrue="1">
      <formula>AND(#REF!&lt;&gt;"COMPOSICAO",#REF!&lt;&gt;"INSUMO",#REF!&lt;&gt;"")</formula>
    </cfRule>
    <cfRule type="expression" dxfId="5162" priority="1266" stopIfTrue="1">
      <formula>AND(OR(#REF!="COMPOSICAO",#REF!="INSUMO",#REF!&lt;&gt;""),#REF!&lt;&gt;"")</formula>
    </cfRule>
  </conditionalFormatting>
  <conditionalFormatting sqref="B1044:D1044">
    <cfRule type="expression" dxfId="5161" priority="1263" stopIfTrue="1">
      <formula>AND(#REF!&lt;&gt;"COMPOSICAO",#REF!&lt;&gt;"INSUMO",#REF!&lt;&gt;"")</formula>
    </cfRule>
    <cfRule type="expression" dxfId="5160" priority="1264" stopIfTrue="1">
      <formula>AND(OR(#REF!="COMPOSICAO",#REF!="INSUMO",#REF!&lt;&gt;""),#REF!&lt;&gt;"")</formula>
    </cfRule>
  </conditionalFormatting>
  <conditionalFormatting sqref="C1045:C1046">
    <cfRule type="expression" dxfId="5159" priority="1261" stopIfTrue="1">
      <formula>AND(#REF!&lt;&gt;"COMPOSICAO",#REF!&lt;&gt;"INSUMO",#REF!&lt;&gt;"")</formula>
    </cfRule>
  </conditionalFormatting>
  <conditionalFormatting sqref="C1045:C1046">
    <cfRule type="expression" dxfId="5158" priority="1262" stopIfTrue="1">
      <formula>AND(OR(#REF!="COMPOSICAO",#REF!="INSUMO",#REF!&lt;&gt;""),#REF!&lt;&gt;"")</formula>
    </cfRule>
  </conditionalFormatting>
  <conditionalFormatting sqref="A1045:B1046">
    <cfRule type="expression" dxfId="5157" priority="1259" stopIfTrue="1">
      <formula>AND(#REF!&lt;&gt;"COMPOSICAO",#REF!&lt;&gt;"INSUMO",#REF!&lt;&gt;"")</formula>
    </cfRule>
    <cfRule type="expression" dxfId="5156" priority="1260" stopIfTrue="1">
      <formula>AND(OR(#REF!="COMPOSICAO",#REF!="INSUMO",#REF!&lt;&gt;""),#REF!&lt;&gt;"")</formula>
    </cfRule>
  </conditionalFormatting>
  <conditionalFormatting sqref="E1057:F1062">
    <cfRule type="expression" dxfId="5155" priority="1257" stopIfTrue="1">
      <formula>AND(#REF!&lt;&gt;"COMPOSICAO",#REF!&lt;&gt;"INSUMO",#REF!&lt;&gt;"")</formula>
    </cfRule>
    <cfRule type="expression" dxfId="5154" priority="1258" stopIfTrue="1">
      <formula>AND(OR(#REF!="COMPOSICAO",#REF!="INSUMO",#REF!&lt;&gt;""),#REF!&lt;&gt;"")</formula>
    </cfRule>
  </conditionalFormatting>
  <conditionalFormatting sqref="A1059:B1062 D1057:D1062">
    <cfRule type="expression" dxfId="5153" priority="1255" stopIfTrue="1">
      <formula>AND(#REF!&lt;&gt;"COMPOSICAO",#REF!&lt;&gt;"INSUMO",#REF!&lt;&gt;"")</formula>
    </cfRule>
    <cfRule type="expression" dxfId="5152" priority="1256" stopIfTrue="1">
      <formula>AND(OR(#REF!="COMPOSICAO",#REF!="INSUMO",#REF!&lt;&gt;""),#REF!&lt;&gt;"")</formula>
    </cfRule>
  </conditionalFormatting>
  <conditionalFormatting sqref="C1059:C1062">
    <cfRule type="expression" dxfId="5151" priority="1253" stopIfTrue="1">
      <formula>AND(#REF!&lt;&gt;"COMPOSICAO",#REF!&lt;&gt;"INSUMO",#REF!&lt;&gt;"")</formula>
    </cfRule>
  </conditionalFormatting>
  <conditionalFormatting sqref="C1059:C1062">
    <cfRule type="expression" dxfId="5150" priority="1254" stopIfTrue="1">
      <formula>AND(OR(#REF!="COMPOSICAO",#REF!="INSUMO",#REF!&lt;&gt;""),#REF!&lt;&gt;"")</formula>
    </cfRule>
  </conditionalFormatting>
  <conditionalFormatting sqref="A1056">
    <cfRule type="expression" dxfId="5149" priority="1251" stopIfTrue="1">
      <formula>AND(#REF!&lt;&gt;"COMPOSICAO",#REF!&lt;&gt;"INSUMO",#REF!&lt;&gt;"")</formula>
    </cfRule>
    <cfRule type="expression" dxfId="5148" priority="1252" stopIfTrue="1">
      <formula>AND(OR(#REF!="COMPOSICAO",#REF!="INSUMO",#REF!&lt;&gt;""),#REF!&lt;&gt;"")</formula>
    </cfRule>
  </conditionalFormatting>
  <conditionalFormatting sqref="A1055:C1055">
    <cfRule type="expression" dxfId="5147" priority="1249" stopIfTrue="1">
      <formula>AND(#REF!&lt;&gt;"COMPOSICAO",#REF!&lt;&gt;"INSUMO",#REF!&lt;&gt;"")</formula>
    </cfRule>
    <cfRule type="expression" dxfId="5146" priority="1250" stopIfTrue="1">
      <formula>AND(OR(#REF!="COMPOSICAO",#REF!="INSUMO",#REF!&lt;&gt;""),#REF!&lt;&gt;"")</formula>
    </cfRule>
  </conditionalFormatting>
  <conditionalFormatting sqref="E1056:F1056">
    <cfRule type="expression" dxfId="5145" priority="1247" stopIfTrue="1">
      <formula>AND(#REF!&lt;&gt;"COMPOSICAO",#REF!&lt;&gt;"INSUMO",#REF!&lt;&gt;"")</formula>
    </cfRule>
    <cfRule type="expression" dxfId="5144" priority="1248" stopIfTrue="1">
      <formula>AND(OR(#REF!="COMPOSICAO",#REF!="INSUMO",#REF!&lt;&gt;""),#REF!&lt;&gt;"")</formula>
    </cfRule>
  </conditionalFormatting>
  <conditionalFormatting sqref="B1056:D1056">
    <cfRule type="expression" dxfId="5143" priority="1245" stopIfTrue="1">
      <formula>AND(#REF!&lt;&gt;"COMPOSICAO",#REF!&lt;&gt;"INSUMO",#REF!&lt;&gt;"")</formula>
    </cfRule>
    <cfRule type="expression" dxfId="5142" priority="1246" stopIfTrue="1">
      <formula>AND(OR(#REF!="COMPOSICAO",#REF!="INSUMO",#REF!&lt;&gt;""),#REF!&lt;&gt;"")</formula>
    </cfRule>
  </conditionalFormatting>
  <conditionalFormatting sqref="C1057:C1058">
    <cfRule type="expression" dxfId="5141" priority="1243" stopIfTrue="1">
      <formula>AND(#REF!&lt;&gt;"COMPOSICAO",#REF!&lt;&gt;"INSUMO",#REF!&lt;&gt;"")</formula>
    </cfRule>
  </conditionalFormatting>
  <conditionalFormatting sqref="C1057:C1058">
    <cfRule type="expression" dxfId="5140" priority="1244" stopIfTrue="1">
      <formula>AND(OR(#REF!="COMPOSICAO",#REF!="INSUMO",#REF!&lt;&gt;""),#REF!&lt;&gt;"")</formula>
    </cfRule>
  </conditionalFormatting>
  <conditionalFormatting sqref="A1057:B1058">
    <cfRule type="expression" dxfId="5139" priority="1241" stopIfTrue="1">
      <formula>AND(#REF!&lt;&gt;"COMPOSICAO",#REF!&lt;&gt;"INSUMO",#REF!&lt;&gt;"")</formula>
    </cfRule>
    <cfRule type="expression" dxfId="5138" priority="1242" stopIfTrue="1">
      <formula>AND(OR(#REF!="COMPOSICAO",#REF!="INSUMO",#REF!&lt;&gt;""),#REF!&lt;&gt;"")</formula>
    </cfRule>
  </conditionalFormatting>
  <conditionalFormatting sqref="E1069:F1074">
    <cfRule type="expression" dxfId="5137" priority="1239" stopIfTrue="1">
      <formula>AND(#REF!&lt;&gt;"COMPOSICAO",#REF!&lt;&gt;"INSUMO",#REF!&lt;&gt;"")</formula>
    </cfRule>
    <cfRule type="expression" dxfId="5136" priority="1240" stopIfTrue="1">
      <formula>AND(OR(#REF!="COMPOSICAO",#REF!="INSUMO",#REF!&lt;&gt;""),#REF!&lt;&gt;"")</formula>
    </cfRule>
  </conditionalFormatting>
  <conditionalFormatting sqref="A1071:B1074 D1069:D1074">
    <cfRule type="expression" dxfId="5135" priority="1237" stopIfTrue="1">
      <formula>AND(#REF!&lt;&gt;"COMPOSICAO",#REF!&lt;&gt;"INSUMO",#REF!&lt;&gt;"")</formula>
    </cfRule>
    <cfRule type="expression" dxfId="5134" priority="1238" stopIfTrue="1">
      <formula>AND(OR(#REF!="COMPOSICAO",#REF!="INSUMO",#REF!&lt;&gt;""),#REF!&lt;&gt;"")</formula>
    </cfRule>
  </conditionalFormatting>
  <conditionalFormatting sqref="C1071:C1074">
    <cfRule type="expression" dxfId="5133" priority="1235" stopIfTrue="1">
      <formula>AND(#REF!&lt;&gt;"COMPOSICAO",#REF!&lt;&gt;"INSUMO",#REF!&lt;&gt;"")</formula>
    </cfRule>
  </conditionalFormatting>
  <conditionalFormatting sqref="C1071:C1074">
    <cfRule type="expression" dxfId="5132" priority="1236" stopIfTrue="1">
      <formula>AND(OR(#REF!="COMPOSICAO",#REF!="INSUMO",#REF!&lt;&gt;""),#REF!&lt;&gt;"")</formula>
    </cfRule>
  </conditionalFormatting>
  <conditionalFormatting sqref="A1068">
    <cfRule type="expression" dxfId="5131" priority="1233" stopIfTrue="1">
      <formula>AND(#REF!&lt;&gt;"COMPOSICAO",#REF!&lt;&gt;"INSUMO",#REF!&lt;&gt;"")</formula>
    </cfRule>
    <cfRule type="expression" dxfId="5130" priority="1234" stopIfTrue="1">
      <formula>AND(OR(#REF!="COMPOSICAO",#REF!="INSUMO",#REF!&lt;&gt;""),#REF!&lt;&gt;"")</formula>
    </cfRule>
  </conditionalFormatting>
  <conditionalFormatting sqref="A1067:C1067">
    <cfRule type="expression" dxfId="5129" priority="1231" stopIfTrue="1">
      <formula>AND(#REF!&lt;&gt;"COMPOSICAO",#REF!&lt;&gt;"INSUMO",#REF!&lt;&gt;"")</formula>
    </cfRule>
    <cfRule type="expression" dxfId="5128" priority="1232" stopIfTrue="1">
      <formula>AND(OR(#REF!="COMPOSICAO",#REF!="INSUMO",#REF!&lt;&gt;""),#REF!&lt;&gt;"")</formula>
    </cfRule>
  </conditionalFormatting>
  <conditionalFormatting sqref="E1068:F1068">
    <cfRule type="expression" dxfId="5127" priority="1229" stopIfTrue="1">
      <formula>AND(#REF!&lt;&gt;"COMPOSICAO",#REF!&lt;&gt;"INSUMO",#REF!&lt;&gt;"")</formula>
    </cfRule>
    <cfRule type="expression" dxfId="5126" priority="1230" stopIfTrue="1">
      <formula>AND(OR(#REF!="COMPOSICAO",#REF!="INSUMO",#REF!&lt;&gt;""),#REF!&lt;&gt;"")</formula>
    </cfRule>
  </conditionalFormatting>
  <conditionalFormatting sqref="B1068:D1068">
    <cfRule type="expression" dxfId="5125" priority="1227" stopIfTrue="1">
      <formula>AND(#REF!&lt;&gt;"COMPOSICAO",#REF!&lt;&gt;"INSUMO",#REF!&lt;&gt;"")</formula>
    </cfRule>
    <cfRule type="expression" dxfId="5124" priority="1228" stopIfTrue="1">
      <formula>AND(OR(#REF!="COMPOSICAO",#REF!="INSUMO",#REF!&lt;&gt;""),#REF!&lt;&gt;"")</formula>
    </cfRule>
  </conditionalFormatting>
  <conditionalFormatting sqref="C1069:C1070">
    <cfRule type="expression" dxfId="5123" priority="1225" stopIfTrue="1">
      <formula>AND(#REF!&lt;&gt;"COMPOSICAO",#REF!&lt;&gt;"INSUMO",#REF!&lt;&gt;"")</formula>
    </cfRule>
  </conditionalFormatting>
  <conditionalFormatting sqref="C1069:C1070">
    <cfRule type="expression" dxfId="5122" priority="1226" stopIfTrue="1">
      <formula>AND(OR(#REF!="COMPOSICAO",#REF!="INSUMO",#REF!&lt;&gt;""),#REF!&lt;&gt;"")</formula>
    </cfRule>
  </conditionalFormatting>
  <conditionalFormatting sqref="A1069:B1070">
    <cfRule type="expression" dxfId="5121" priority="1223" stopIfTrue="1">
      <formula>AND(#REF!&lt;&gt;"COMPOSICAO",#REF!&lt;&gt;"INSUMO",#REF!&lt;&gt;"")</formula>
    </cfRule>
    <cfRule type="expression" dxfId="5120" priority="1224" stopIfTrue="1">
      <formula>AND(OR(#REF!="COMPOSICAO",#REF!="INSUMO",#REF!&lt;&gt;""),#REF!&lt;&gt;"")</formula>
    </cfRule>
  </conditionalFormatting>
  <conditionalFormatting sqref="E1081:F1086">
    <cfRule type="expression" dxfId="5119" priority="1221" stopIfTrue="1">
      <formula>AND(#REF!&lt;&gt;"COMPOSICAO",#REF!&lt;&gt;"INSUMO",#REF!&lt;&gt;"")</formula>
    </cfRule>
    <cfRule type="expression" dxfId="5118" priority="1222" stopIfTrue="1">
      <formula>AND(OR(#REF!="COMPOSICAO",#REF!="INSUMO",#REF!&lt;&gt;""),#REF!&lt;&gt;"")</formula>
    </cfRule>
  </conditionalFormatting>
  <conditionalFormatting sqref="A1083:B1086 D1081:D1086">
    <cfRule type="expression" dxfId="5117" priority="1219" stopIfTrue="1">
      <formula>AND(#REF!&lt;&gt;"COMPOSICAO",#REF!&lt;&gt;"INSUMO",#REF!&lt;&gt;"")</formula>
    </cfRule>
    <cfRule type="expression" dxfId="5116" priority="1220" stopIfTrue="1">
      <formula>AND(OR(#REF!="COMPOSICAO",#REF!="INSUMO",#REF!&lt;&gt;""),#REF!&lt;&gt;"")</formula>
    </cfRule>
  </conditionalFormatting>
  <conditionalFormatting sqref="C1083:C1086">
    <cfRule type="expression" dxfId="5115" priority="1217" stopIfTrue="1">
      <formula>AND(#REF!&lt;&gt;"COMPOSICAO",#REF!&lt;&gt;"INSUMO",#REF!&lt;&gt;"")</formula>
    </cfRule>
  </conditionalFormatting>
  <conditionalFormatting sqref="C1083:C1086">
    <cfRule type="expression" dxfId="5114" priority="1218" stopIfTrue="1">
      <formula>AND(OR(#REF!="COMPOSICAO",#REF!="INSUMO",#REF!&lt;&gt;""),#REF!&lt;&gt;"")</formula>
    </cfRule>
  </conditionalFormatting>
  <conditionalFormatting sqref="A1080">
    <cfRule type="expression" dxfId="5113" priority="1215" stopIfTrue="1">
      <formula>AND(#REF!&lt;&gt;"COMPOSICAO",#REF!&lt;&gt;"INSUMO",#REF!&lt;&gt;"")</formula>
    </cfRule>
    <cfRule type="expression" dxfId="5112" priority="1216" stopIfTrue="1">
      <formula>AND(OR(#REF!="COMPOSICAO",#REF!="INSUMO",#REF!&lt;&gt;""),#REF!&lt;&gt;"")</formula>
    </cfRule>
  </conditionalFormatting>
  <conditionalFormatting sqref="A1079:C1079">
    <cfRule type="expression" dxfId="5111" priority="1213" stopIfTrue="1">
      <formula>AND(#REF!&lt;&gt;"COMPOSICAO",#REF!&lt;&gt;"INSUMO",#REF!&lt;&gt;"")</formula>
    </cfRule>
    <cfRule type="expression" dxfId="5110" priority="1214" stopIfTrue="1">
      <formula>AND(OR(#REF!="COMPOSICAO",#REF!="INSUMO",#REF!&lt;&gt;""),#REF!&lt;&gt;"")</formula>
    </cfRule>
  </conditionalFormatting>
  <conditionalFormatting sqref="E1080:F1080">
    <cfRule type="expression" dxfId="5109" priority="1211" stopIfTrue="1">
      <formula>AND(#REF!&lt;&gt;"COMPOSICAO",#REF!&lt;&gt;"INSUMO",#REF!&lt;&gt;"")</formula>
    </cfRule>
    <cfRule type="expression" dxfId="5108" priority="1212" stopIfTrue="1">
      <formula>AND(OR(#REF!="COMPOSICAO",#REF!="INSUMO",#REF!&lt;&gt;""),#REF!&lt;&gt;"")</formula>
    </cfRule>
  </conditionalFormatting>
  <conditionalFormatting sqref="B1080:D1080">
    <cfRule type="expression" dxfId="5107" priority="1209" stopIfTrue="1">
      <formula>AND(#REF!&lt;&gt;"COMPOSICAO",#REF!&lt;&gt;"INSUMO",#REF!&lt;&gt;"")</formula>
    </cfRule>
    <cfRule type="expression" dxfId="5106" priority="1210" stopIfTrue="1">
      <formula>AND(OR(#REF!="COMPOSICAO",#REF!="INSUMO",#REF!&lt;&gt;""),#REF!&lt;&gt;"")</formula>
    </cfRule>
  </conditionalFormatting>
  <conditionalFormatting sqref="C1081:C1082">
    <cfRule type="expression" dxfId="5105" priority="1207" stopIfTrue="1">
      <formula>AND(#REF!&lt;&gt;"COMPOSICAO",#REF!&lt;&gt;"INSUMO",#REF!&lt;&gt;"")</formula>
    </cfRule>
  </conditionalFormatting>
  <conditionalFormatting sqref="C1081:C1082">
    <cfRule type="expression" dxfId="5104" priority="1208" stopIfTrue="1">
      <formula>AND(OR(#REF!="COMPOSICAO",#REF!="INSUMO",#REF!&lt;&gt;""),#REF!&lt;&gt;"")</formula>
    </cfRule>
  </conditionalFormatting>
  <conditionalFormatting sqref="A1081:B1082">
    <cfRule type="expression" dxfId="5103" priority="1205" stopIfTrue="1">
      <formula>AND(#REF!&lt;&gt;"COMPOSICAO",#REF!&lt;&gt;"INSUMO",#REF!&lt;&gt;"")</formula>
    </cfRule>
    <cfRule type="expression" dxfId="5102" priority="1206" stopIfTrue="1">
      <formula>AND(OR(#REF!="COMPOSICAO",#REF!="INSUMO",#REF!&lt;&gt;""),#REF!&lt;&gt;"")</formula>
    </cfRule>
  </conditionalFormatting>
  <conditionalFormatting sqref="E1093:F1098">
    <cfRule type="expression" dxfId="5101" priority="1203" stopIfTrue="1">
      <formula>AND(#REF!&lt;&gt;"COMPOSICAO",#REF!&lt;&gt;"INSUMO",#REF!&lt;&gt;"")</formula>
    </cfRule>
    <cfRule type="expression" dxfId="5100" priority="1204" stopIfTrue="1">
      <formula>AND(OR(#REF!="COMPOSICAO",#REF!="INSUMO",#REF!&lt;&gt;""),#REF!&lt;&gt;"")</formula>
    </cfRule>
  </conditionalFormatting>
  <conditionalFormatting sqref="A1095:B1098 D1093:D1098">
    <cfRule type="expression" dxfId="5099" priority="1201" stopIfTrue="1">
      <formula>AND(#REF!&lt;&gt;"COMPOSICAO",#REF!&lt;&gt;"INSUMO",#REF!&lt;&gt;"")</formula>
    </cfRule>
    <cfRule type="expression" dxfId="5098" priority="1202" stopIfTrue="1">
      <formula>AND(OR(#REF!="COMPOSICAO",#REF!="INSUMO",#REF!&lt;&gt;""),#REF!&lt;&gt;"")</formula>
    </cfRule>
  </conditionalFormatting>
  <conditionalFormatting sqref="C1095:C1098">
    <cfRule type="expression" dxfId="5097" priority="1199" stopIfTrue="1">
      <formula>AND(#REF!&lt;&gt;"COMPOSICAO",#REF!&lt;&gt;"INSUMO",#REF!&lt;&gt;"")</formula>
    </cfRule>
  </conditionalFormatting>
  <conditionalFormatting sqref="C1095:C1098">
    <cfRule type="expression" dxfId="5096" priority="1200" stopIfTrue="1">
      <formula>AND(OR(#REF!="COMPOSICAO",#REF!="INSUMO",#REF!&lt;&gt;""),#REF!&lt;&gt;"")</formula>
    </cfRule>
  </conditionalFormatting>
  <conditionalFormatting sqref="A1092">
    <cfRule type="expression" dxfId="5095" priority="1197" stopIfTrue="1">
      <formula>AND(#REF!&lt;&gt;"COMPOSICAO",#REF!&lt;&gt;"INSUMO",#REF!&lt;&gt;"")</formula>
    </cfRule>
    <cfRule type="expression" dxfId="5094" priority="1198" stopIfTrue="1">
      <formula>AND(OR(#REF!="COMPOSICAO",#REF!="INSUMO",#REF!&lt;&gt;""),#REF!&lt;&gt;"")</formula>
    </cfRule>
  </conditionalFormatting>
  <conditionalFormatting sqref="A1091:C1091">
    <cfRule type="expression" dxfId="5093" priority="1195" stopIfTrue="1">
      <formula>AND(#REF!&lt;&gt;"COMPOSICAO",#REF!&lt;&gt;"INSUMO",#REF!&lt;&gt;"")</formula>
    </cfRule>
    <cfRule type="expression" dxfId="5092" priority="1196" stopIfTrue="1">
      <formula>AND(OR(#REF!="COMPOSICAO",#REF!="INSUMO",#REF!&lt;&gt;""),#REF!&lt;&gt;"")</formula>
    </cfRule>
  </conditionalFormatting>
  <conditionalFormatting sqref="E1092:F1092">
    <cfRule type="expression" dxfId="5091" priority="1193" stopIfTrue="1">
      <formula>AND(#REF!&lt;&gt;"COMPOSICAO",#REF!&lt;&gt;"INSUMO",#REF!&lt;&gt;"")</formula>
    </cfRule>
    <cfRule type="expression" dxfId="5090" priority="1194" stopIfTrue="1">
      <formula>AND(OR(#REF!="COMPOSICAO",#REF!="INSUMO",#REF!&lt;&gt;""),#REF!&lt;&gt;"")</formula>
    </cfRule>
  </conditionalFormatting>
  <conditionalFormatting sqref="B1092:D1092">
    <cfRule type="expression" dxfId="5089" priority="1191" stopIfTrue="1">
      <formula>AND(#REF!&lt;&gt;"COMPOSICAO",#REF!&lt;&gt;"INSUMO",#REF!&lt;&gt;"")</formula>
    </cfRule>
    <cfRule type="expression" dxfId="5088" priority="1192" stopIfTrue="1">
      <formula>AND(OR(#REF!="COMPOSICAO",#REF!="INSUMO",#REF!&lt;&gt;""),#REF!&lt;&gt;"")</formula>
    </cfRule>
  </conditionalFormatting>
  <conditionalFormatting sqref="C1093:C1094">
    <cfRule type="expression" dxfId="5087" priority="1189" stopIfTrue="1">
      <formula>AND(#REF!&lt;&gt;"COMPOSICAO",#REF!&lt;&gt;"INSUMO",#REF!&lt;&gt;"")</formula>
    </cfRule>
  </conditionalFormatting>
  <conditionalFormatting sqref="C1093:C1094">
    <cfRule type="expression" dxfId="5086" priority="1190" stopIfTrue="1">
      <formula>AND(OR(#REF!="COMPOSICAO",#REF!="INSUMO",#REF!&lt;&gt;""),#REF!&lt;&gt;"")</formula>
    </cfRule>
  </conditionalFormatting>
  <conditionalFormatting sqref="A1093:B1094">
    <cfRule type="expression" dxfId="5085" priority="1187" stopIfTrue="1">
      <formula>AND(#REF!&lt;&gt;"COMPOSICAO",#REF!&lt;&gt;"INSUMO",#REF!&lt;&gt;"")</formula>
    </cfRule>
    <cfRule type="expression" dxfId="5084" priority="1188" stopIfTrue="1">
      <formula>AND(OR(#REF!="COMPOSICAO",#REF!="INSUMO",#REF!&lt;&gt;""),#REF!&lt;&gt;"")</formula>
    </cfRule>
  </conditionalFormatting>
  <conditionalFormatting sqref="E1105:F1110">
    <cfRule type="expression" dxfId="5083" priority="1185" stopIfTrue="1">
      <formula>AND(#REF!&lt;&gt;"COMPOSICAO",#REF!&lt;&gt;"INSUMO",#REF!&lt;&gt;"")</formula>
    </cfRule>
    <cfRule type="expression" dxfId="5082" priority="1186" stopIfTrue="1">
      <formula>AND(OR(#REF!="COMPOSICAO",#REF!="INSUMO",#REF!&lt;&gt;""),#REF!&lt;&gt;"")</formula>
    </cfRule>
  </conditionalFormatting>
  <conditionalFormatting sqref="A1107:B1110 D1105:D1110">
    <cfRule type="expression" dxfId="5081" priority="1183" stopIfTrue="1">
      <formula>AND(#REF!&lt;&gt;"COMPOSICAO",#REF!&lt;&gt;"INSUMO",#REF!&lt;&gt;"")</formula>
    </cfRule>
    <cfRule type="expression" dxfId="5080" priority="1184" stopIfTrue="1">
      <formula>AND(OR(#REF!="COMPOSICAO",#REF!="INSUMO",#REF!&lt;&gt;""),#REF!&lt;&gt;"")</formula>
    </cfRule>
  </conditionalFormatting>
  <conditionalFormatting sqref="C1107:C1110">
    <cfRule type="expression" dxfId="5079" priority="1181" stopIfTrue="1">
      <formula>AND(#REF!&lt;&gt;"COMPOSICAO",#REF!&lt;&gt;"INSUMO",#REF!&lt;&gt;"")</formula>
    </cfRule>
  </conditionalFormatting>
  <conditionalFormatting sqref="C1107:C1110">
    <cfRule type="expression" dxfId="5078" priority="1182" stopIfTrue="1">
      <formula>AND(OR(#REF!="COMPOSICAO",#REF!="INSUMO",#REF!&lt;&gt;""),#REF!&lt;&gt;"")</formula>
    </cfRule>
  </conditionalFormatting>
  <conditionalFormatting sqref="A1104">
    <cfRule type="expression" dxfId="5077" priority="1179" stopIfTrue="1">
      <formula>AND(#REF!&lt;&gt;"COMPOSICAO",#REF!&lt;&gt;"INSUMO",#REF!&lt;&gt;"")</formula>
    </cfRule>
    <cfRule type="expression" dxfId="5076" priority="1180" stopIfTrue="1">
      <formula>AND(OR(#REF!="COMPOSICAO",#REF!="INSUMO",#REF!&lt;&gt;""),#REF!&lt;&gt;"")</formula>
    </cfRule>
  </conditionalFormatting>
  <conditionalFormatting sqref="A1103:C1103">
    <cfRule type="expression" dxfId="5075" priority="1177" stopIfTrue="1">
      <formula>AND(#REF!&lt;&gt;"COMPOSICAO",#REF!&lt;&gt;"INSUMO",#REF!&lt;&gt;"")</formula>
    </cfRule>
    <cfRule type="expression" dxfId="5074" priority="1178" stopIfTrue="1">
      <formula>AND(OR(#REF!="COMPOSICAO",#REF!="INSUMO",#REF!&lt;&gt;""),#REF!&lt;&gt;"")</formula>
    </cfRule>
  </conditionalFormatting>
  <conditionalFormatting sqref="E1104:F1104">
    <cfRule type="expression" dxfId="5073" priority="1175" stopIfTrue="1">
      <formula>AND(#REF!&lt;&gt;"COMPOSICAO",#REF!&lt;&gt;"INSUMO",#REF!&lt;&gt;"")</formula>
    </cfRule>
    <cfRule type="expression" dxfId="5072" priority="1176" stopIfTrue="1">
      <formula>AND(OR(#REF!="COMPOSICAO",#REF!="INSUMO",#REF!&lt;&gt;""),#REF!&lt;&gt;"")</formula>
    </cfRule>
  </conditionalFormatting>
  <conditionalFormatting sqref="B1104:D1104">
    <cfRule type="expression" dxfId="5071" priority="1173" stopIfTrue="1">
      <formula>AND(#REF!&lt;&gt;"COMPOSICAO",#REF!&lt;&gt;"INSUMO",#REF!&lt;&gt;"")</formula>
    </cfRule>
    <cfRule type="expression" dxfId="5070" priority="1174" stopIfTrue="1">
      <formula>AND(OR(#REF!="COMPOSICAO",#REF!="INSUMO",#REF!&lt;&gt;""),#REF!&lt;&gt;"")</formula>
    </cfRule>
  </conditionalFormatting>
  <conditionalFormatting sqref="C1105:C1106">
    <cfRule type="expression" dxfId="5069" priority="1171" stopIfTrue="1">
      <formula>AND(#REF!&lt;&gt;"COMPOSICAO",#REF!&lt;&gt;"INSUMO",#REF!&lt;&gt;"")</formula>
    </cfRule>
  </conditionalFormatting>
  <conditionalFormatting sqref="C1105:C1106">
    <cfRule type="expression" dxfId="5068" priority="1172" stopIfTrue="1">
      <formula>AND(OR(#REF!="COMPOSICAO",#REF!="INSUMO",#REF!&lt;&gt;""),#REF!&lt;&gt;"")</formula>
    </cfRule>
  </conditionalFormatting>
  <conditionalFormatting sqref="A1105:B1106">
    <cfRule type="expression" dxfId="5067" priority="1169" stopIfTrue="1">
      <formula>AND(#REF!&lt;&gt;"COMPOSICAO",#REF!&lt;&gt;"INSUMO",#REF!&lt;&gt;"")</formula>
    </cfRule>
    <cfRule type="expression" dxfId="5066" priority="1170" stopIfTrue="1">
      <formula>AND(OR(#REF!="COMPOSICAO",#REF!="INSUMO",#REF!&lt;&gt;""),#REF!&lt;&gt;"")</formula>
    </cfRule>
  </conditionalFormatting>
  <conditionalFormatting sqref="E1117:F1122">
    <cfRule type="expression" dxfId="5065" priority="1167" stopIfTrue="1">
      <formula>AND(#REF!&lt;&gt;"COMPOSICAO",#REF!&lt;&gt;"INSUMO",#REF!&lt;&gt;"")</formula>
    </cfRule>
    <cfRule type="expression" dxfId="5064" priority="1168" stopIfTrue="1">
      <formula>AND(OR(#REF!="COMPOSICAO",#REF!="INSUMO",#REF!&lt;&gt;""),#REF!&lt;&gt;"")</formula>
    </cfRule>
  </conditionalFormatting>
  <conditionalFormatting sqref="A1119:B1122 D1117:D1122">
    <cfRule type="expression" dxfId="5063" priority="1165" stopIfTrue="1">
      <formula>AND(#REF!&lt;&gt;"COMPOSICAO",#REF!&lt;&gt;"INSUMO",#REF!&lt;&gt;"")</formula>
    </cfRule>
    <cfRule type="expression" dxfId="5062" priority="1166" stopIfTrue="1">
      <formula>AND(OR(#REF!="COMPOSICAO",#REF!="INSUMO",#REF!&lt;&gt;""),#REF!&lt;&gt;"")</formula>
    </cfRule>
  </conditionalFormatting>
  <conditionalFormatting sqref="C1119:C1122">
    <cfRule type="expression" dxfId="5061" priority="1163" stopIfTrue="1">
      <formula>AND(#REF!&lt;&gt;"COMPOSICAO",#REF!&lt;&gt;"INSUMO",#REF!&lt;&gt;"")</formula>
    </cfRule>
  </conditionalFormatting>
  <conditionalFormatting sqref="C1119:C1122">
    <cfRule type="expression" dxfId="5060" priority="1164" stopIfTrue="1">
      <formula>AND(OR(#REF!="COMPOSICAO",#REF!="INSUMO",#REF!&lt;&gt;""),#REF!&lt;&gt;"")</formula>
    </cfRule>
  </conditionalFormatting>
  <conditionalFormatting sqref="A1116">
    <cfRule type="expression" dxfId="5059" priority="1161" stopIfTrue="1">
      <formula>AND(#REF!&lt;&gt;"COMPOSICAO",#REF!&lt;&gt;"INSUMO",#REF!&lt;&gt;"")</formula>
    </cfRule>
    <cfRule type="expression" dxfId="5058" priority="1162" stopIfTrue="1">
      <formula>AND(OR(#REF!="COMPOSICAO",#REF!="INSUMO",#REF!&lt;&gt;""),#REF!&lt;&gt;"")</formula>
    </cfRule>
  </conditionalFormatting>
  <conditionalFormatting sqref="A1115:C1115">
    <cfRule type="expression" dxfId="5057" priority="1159" stopIfTrue="1">
      <formula>AND(#REF!&lt;&gt;"COMPOSICAO",#REF!&lt;&gt;"INSUMO",#REF!&lt;&gt;"")</formula>
    </cfRule>
    <cfRule type="expression" dxfId="5056" priority="1160" stopIfTrue="1">
      <formula>AND(OR(#REF!="COMPOSICAO",#REF!="INSUMO",#REF!&lt;&gt;""),#REF!&lt;&gt;"")</formula>
    </cfRule>
  </conditionalFormatting>
  <conditionalFormatting sqref="E1116:F1116">
    <cfRule type="expression" dxfId="5055" priority="1157" stopIfTrue="1">
      <formula>AND(#REF!&lt;&gt;"COMPOSICAO",#REF!&lt;&gt;"INSUMO",#REF!&lt;&gt;"")</formula>
    </cfRule>
    <cfRule type="expression" dxfId="5054" priority="1158" stopIfTrue="1">
      <formula>AND(OR(#REF!="COMPOSICAO",#REF!="INSUMO",#REF!&lt;&gt;""),#REF!&lt;&gt;"")</formula>
    </cfRule>
  </conditionalFormatting>
  <conditionalFormatting sqref="B1116:D1116">
    <cfRule type="expression" dxfId="5053" priority="1155" stopIfTrue="1">
      <formula>AND(#REF!&lt;&gt;"COMPOSICAO",#REF!&lt;&gt;"INSUMO",#REF!&lt;&gt;"")</formula>
    </cfRule>
    <cfRule type="expression" dxfId="5052" priority="1156" stopIfTrue="1">
      <formula>AND(OR(#REF!="COMPOSICAO",#REF!="INSUMO",#REF!&lt;&gt;""),#REF!&lt;&gt;"")</formula>
    </cfRule>
  </conditionalFormatting>
  <conditionalFormatting sqref="C1117:C1118">
    <cfRule type="expression" dxfId="5051" priority="1153" stopIfTrue="1">
      <formula>AND(#REF!&lt;&gt;"COMPOSICAO",#REF!&lt;&gt;"INSUMO",#REF!&lt;&gt;"")</formula>
    </cfRule>
  </conditionalFormatting>
  <conditionalFormatting sqref="C1117:C1118">
    <cfRule type="expression" dxfId="5050" priority="1154" stopIfTrue="1">
      <formula>AND(OR(#REF!="COMPOSICAO",#REF!="INSUMO",#REF!&lt;&gt;""),#REF!&lt;&gt;"")</formula>
    </cfRule>
  </conditionalFormatting>
  <conditionalFormatting sqref="A1117:B1118">
    <cfRule type="expression" dxfId="5049" priority="1151" stopIfTrue="1">
      <formula>AND(#REF!&lt;&gt;"COMPOSICAO",#REF!&lt;&gt;"INSUMO",#REF!&lt;&gt;"")</formula>
    </cfRule>
    <cfRule type="expression" dxfId="5048" priority="1152" stopIfTrue="1">
      <formula>AND(OR(#REF!="COMPOSICAO",#REF!="INSUMO",#REF!&lt;&gt;""),#REF!&lt;&gt;"")</formula>
    </cfRule>
  </conditionalFormatting>
  <conditionalFormatting sqref="E1129:F1134">
    <cfRule type="expression" dxfId="5047" priority="1149" stopIfTrue="1">
      <formula>AND(#REF!&lt;&gt;"COMPOSICAO",#REF!&lt;&gt;"INSUMO",#REF!&lt;&gt;"")</formula>
    </cfRule>
    <cfRule type="expression" dxfId="5046" priority="1150" stopIfTrue="1">
      <formula>AND(OR(#REF!="COMPOSICAO",#REF!="INSUMO",#REF!&lt;&gt;""),#REF!&lt;&gt;"")</formula>
    </cfRule>
  </conditionalFormatting>
  <conditionalFormatting sqref="A1131:B1134 D1129:D1134">
    <cfRule type="expression" dxfId="5045" priority="1147" stopIfTrue="1">
      <formula>AND(#REF!&lt;&gt;"COMPOSICAO",#REF!&lt;&gt;"INSUMO",#REF!&lt;&gt;"")</formula>
    </cfRule>
    <cfRule type="expression" dxfId="5044" priority="1148" stopIfTrue="1">
      <formula>AND(OR(#REF!="COMPOSICAO",#REF!="INSUMO",#REF!&lt;&gt;""),#REF!&lt;&gt;"")</formula>
    </cfRule>
  </conditionalFormatting>
  <conditionalFormatting sqref="C1131:C1134">
    <cfRule type="expression" dxfId="5043" priority="1145" stopIfTrue="1">
      <formula>AND(#REF!&lt;&gt;"COMPOSICAO",#REF!&lt;&gt;"INSUMO",#REF!&lt;&gt;"")</formula>
    </cfRule>
  </conditionalFormatting>
  <conditionalFormatting sqref="C1131:C1134">
    <cfRule type="expression" dxfId="5042" priority="1146" stopIfTrue="1">
      <formula>AND(OR(#REF!="COMPOSICAO",#REF!="INSUMO",#REF!&lt;&gt;""),#REF!&lt;&gt;"")</formula>
    </cfRule>
  </conditionalFormatting>
  <conditionalFormatting sqref="A1128">
    <cfRule type="expression" dxfId="5041" priority="1143" stopIfTrue="1">
      <formula>AND(#REF!&lt;&gt;"COMPOSICAO",#REF!&lt;&gt;"INSUMO",#REF!&lt;&gt;"")</formula>
    </cfRule>
    <cfRule type="expression" dxfId="5040" priority="1144" stopIfTrue="1">
      <formula>AND(OR(#REF!="COMPOSICAO",#REF!="INSUMO",#REF!&lt;&gt;""),#REF!&lt;&gt;"")</formula>
    </cfRule>
  </conditionalFormatting>
  <conditionalFormatting sqref="A1127:C1127">
    <cfRule type="expression" dxfId="5039" priority="1141" stopIfTrue="1">
      <formula>AND(#REF!&lt;&gt;"COMPOSICAO",#REF!&lt;&gt;"INSUMO",#REF!&lt;&gt;"")</formula>
    </cfRule>
    <cfRule type="expression" dxfId="5038" priority="1142" stopIfTrue="1">
      <formula>AND(OR(#REF!="COMPOSICAO",#REF!="INSUMO",#REF!&lt;&gt;""),#REF!&lt;&gt;"")</formula>
    </cfRule>
  </conditionalFormatting>
  <conditionalFormatting sqref="E1128:F1128">
    <cfRule type="expression" dxfId="5037" priority="1139" stopIfTrue="1">
      <formula>AND(#REF!&lt;&gt;"COMPOSICAO",#REF!&lt;&gt;"INSUMO",#REF!&lt;&gt;"")</formula>
    </cfRule>
    <cfRule type="expression" dxfId="5036" priority="1140" stopIfTrue="1">
      <formula>AND(OR(#REF!="COMPOSICAO",#REF!="INSUMO",#REF!&lt;&gt;""),#REF!&lt;&gt;"")</formula>
    </cfRule>
  </conditionalFormatting>
  <conditionalFormatting sqref="B1128:D1128">
    <cfRule type="expression" dxfId="5035" priority="1137" stopIfTrue="1">
      <formula>AND(#REF!&lt;&gt;"COMPOSICAO",#REF!&lt;&gt;"INSUMO",#REF!&lt;&gt;"")</formula>
    </cfRule>
    <cfRule type="expression" dxfId="5034" priority="1138" stopIfTrue="1">
      <formula>AND(OR(#REF!="COMPOSICAO",#REF!="INSUMO",#REF!&lt;&gt;""),#REF!&lt;&gt;"")</formula>
    </cfRule>
  </conditionalFormatting>
  <conditionalFormatting sqref="C1129:C1130">
    <cfRule type="expression" dxfId="5033" priority="1135" stopIfTrue="1">
      <formula>AND(#REF!&lt;&gt;"COMPOSICAO",#REF!&lt;&gt;"INSUMO",#REF!&lt;&gt;"")</formula>
    </cfRule>
  </conditionalFormatting>
  <conditionalFormatting sqref="C1129:C1130">
    <cfRule type="expression" dxfId="5032" priority="1136" stopIfTrue="1">
      <formula>AND(OR(#REF!="COMPOSICAO",#REF!="INSUMO",#REF!&lt;&gt;""),#REF!&lt;&gt;"")</formula>
    </cfRule>
  </conditionalFormatting>
  <conditionalFormatting sqref="A1129:B1130">
    <cfRule type="expression" dxfId="5031" priority="1133" stopIfTrue="1">
      <formula>AND(#REF!&lt;&gt;"COMPOSICAO",#REF!&lt;&gt;"INSUMO",#REF!&lt;&gt;"")</formula>
    </cfRule>
    <cfRule type="expression" dxfId="5030" priority="1134" stopIfTrue="1">
      <formula>AND(OR(#REF!="COMPOSICAO",#REF!="INSUMO",#REF!&lt;&gt;""),#REF!&lt;&gt;"")</formula>
    </cfRule>
  </conditionalFormatting>
  <conditionalFormatting sqref="E1141:F1146">
    <cfRule type="expression" dxfId="5029" priority="1131" stopIfTrue="1">
      <formula>AND(#REF!&lt;&gt;"COMPOSICAO",#REF!&lt;&gt;"INSUMO",#REF!&lt;&gt;"")</formula>
    </cfRule>
    <cfRule type="expression" dxfId="5028" priority="1132" stopIfTrue="1">
      <formula>AND(OR(#REF!="COMPOSICAO",#REF!="INSUMO",#REF!&lt;&gt;""),#REF!&lt;&gt;"")</formula>
    </cfRule>
  </conditionalFormatting>
  <conditionalFormatting sqref="A1143:B1146 D1141:D1146">
    <cfRule type="expression" dxfId="5027" priority="1129" stopIfTrue="1">
      <formula>AND(#REF!&lt;&gt;"COMPOSICAO",#REF!&lt;&gt;"INSUMO",#REF!&lt;&gt;"")</formula>
    </cfRule>
    <cfRule type="expression" dxfId="5026" priority="1130" stopIfTrue="1">
      <formula>AND(OR(#REF!="COMPOSICAO",#REF!="INSUMO",#REF!&lt;&gt;""),#REF!&lt;&gt;"")</formula>
    </cfRule>
  </conditionalFormatting>
  <conditionalFormatting sqref="C1143:C1146">
    <cfRule type="expression" dxfId="5025" priority="1127" stopIfTrue="1">
      <formula>AND(#REF!&lt;&gt;"COMPOSICAO",#REF!&lt;&gt;"INSUMO",#REF!&lt;&gt;"")</formula>
    </cfRule>
  </conditionalFormatting>
  <conditionalFormatting sqref="C1143:C1146">
    <cfRule type="expression" dxfId="5024" priority="1128" stopIfTrue="1">
      <formula>AND(OR(#REF!="COMPOSICAO",#REF!="INSUMO",#REF!&lt;&gt;""),#REF!&lt;&gt;"")</formula>
    </cfRule>
  </conditionalFormatting>
  <conditionalFormatting sqref="A1140">
    <cfRule type="expression" dxfId="5023" priority="1125" stopIfTrue="1">
      <formula>AND(#REF!&lt;&gt;"COMPOSICAO",#REF!&lt;&gt;"INSUMO",#REF!&lt;&gt;"")</formula>
    </cfRule>
    <cfRule type="expression" dxfId="5022" priority="1126" stopIfTrue="1">
      <formula>AND(OR(#REF!="COMPOSICAO",#REF!="INSUMO",#REF!&lt;&gt;""),#REF!&lt;&gt;"")</formula>
    </cfRule>
  </conditionalFormatting>
  <conditionalFormatting sqref="A1139:C1139">
    <cfRule type="expression" dxfId="5021" priority="1123" stopIfTrue="1">
      <formula>AND(#REF!&lt;&gt;"COMPOSICAO",#REF!&lt;&gt;"INSUMO",#REF!&lt;&gt;"")</formula>
    </cfRule>
    <cfRule type="expression" dxfId="5020" priority="1124" stopIfTrue="1">
      <formula>AND(OR(#REF!="COMPOSICAO",#REF!="INSUMO",#REF!&lt;&gt;""),#REF!&lt;&gt;"")</formula>
    </cfRule>
  </conditionalFormatting>
  <conditionalFormatting sqref="E1140:F1140">
    <cfRule type="expression" dxfId="5019" priority="1121" stopIfTrue="1">
      <formula>AND(#REF!&lt;&gt;"COMPOSICAO",#REF!&lt;&gt;"INSUMO",#REF!&lt;&gt;"")</formula>
    </cfRule>
    <cfRule type="expression" dxfId="5018" priority="1122" stopIfTrue="1">
      <formula>AND(OR(#REF!="COMPOSICAO",#REF!="INSUMO",#REF!&lt;&gt;""),#REF!&lt;&gt;"")</formula>
    </cfRule>
  </conditionalFormatting>
  <conditionalFormatting sqref="B1140:D1140">
    <cfRule type="expression" dxfId="5017" priority="1119" stopIfTrue="1">
      <formula>AND(#REF!&lt;&gt;"COMPOSICAO",#REF!&lt;&gt;"INSUMO",#REF!&lt;&gt;"")</formula>
    </cfRule>
    <cfRule type="expression" dxfId="5016" priority="1120" stopIfTrue="1">
      <formula>AND(OR(#REF!="COMPOSICAO",#REF!="INSUMO",#REF!&lt;&gt;""),#REF!&lt;&gt;"")</formula>
    </cfRule>
  </conditionalFormatting>
  <conditionalFormatting sqref="C1141:C1142">
    <cfRule type="expression" dxfId="5015" priority="1117" stopIfTrue="1">
      <formula>AND(#REF!&lt;&gt;"COMPOSICAO",#REF!&lt;&gt;"INSUMO",#REF!&lt;&gt;"")</formula>
    </cfRule>
  </conditionalFormatting>
  <conditionalFormatting sqref="C1141:C1142">
    <cfRule type="expression" dxfId="5014" priority="1118" stopIfTrue="1">
      <formula>AND(OR(#REF!="COMPOSICAO",#REF!="INSUMO",#REF!&lt;&gt;""),#REF!&lt;&gt;"")</formula>
    </cfRule>
  </conditionalFormatting>
  <conditionalFormatting sqref="A1141:B1142">
    <cfRule type="expression" dxfId="5013" priority="1115" stopIfTrue="1">
      <formula>AND(#REF!&lt;&gt;"COMPOSICAO",#REF!&lt;&gt;"INSUMO",#REF!&lt;&gt;"")</formula>
    </cfRule>
    <cfRule type="expression" dxfId="5012" priority="1116" stopIfTrue="1">
      <formula>AND(OR(#REF!="COMPOSICAO",#REF!="INSUMO",#REF!&lt;&gt;""),#REF!&lt;&gt;"")</formula>
    </cfRule>
  </conditionalFormatting>
  <conditionalFormatting sqref="E1153:F1158">
    <cfRule type="expression" dxfId="5011" priority="1113" stopIfTrue="1">
      <formula>AND(#REF!&lt;&gt;"COMPOSICAO",#REF!&lt;&gt;"INSUMO",#REF!&lt;&gt;"")</formula>
    </cfRule>
    <cfRule type="expression" dxfId="5010" priority="1114" stopIfTrue="1">
      <formula>AND(OR(#REF!="COMPOSICAO",#REF!="INSUMO",#REF!&lt;&gt;""),#REF!&lt;&gt;"")</formula>
    </cfRule>
  </conditionalFormatting>
  <conditionalFormatting sqref="A1155:B1158 D1153:D1158">
    <cfRule type="expression" dxfId="5009" priority="1111" stopIfTrue="1">
      <formula>AND(#REF!&lt;&gt;"COMPOSICAO",#REF!&lt;&gt;"INSUMO",#REF!&lt;&gt;"")</formula>
    </cfRule>
    <cfRule type="expression" dxfId="5008" priority="1112" stopIfTrue="1">
      <formula>AND(OR(#REF!="COMPOSICAO",#REF!="INSUMO",#REF!&lt;&gt;""),#REF!&lt;&gt;"")</formula>
    </cfRule>
  </conditionalFormatting>
  <conditionalFormatting sqref="C1155:C1158">
    <cfRule type="expression" dxfId="5007" priority="1109" stopIfTrue="1">
      <formula>AND(#REF!&lt;&gt;"COMPOSICAO",#REF!&lt;&gt;"INSUMO",#REF!&lt;&gt;"")</formula>
    </cfRule>
  </conditionalFormatting>
  <conditionalFormatting sqref="C1155:C1158">
    <cfRule type="expression" dxfId="5006" priority="1110" stopIfTrue="1">
      <formula>AND(OR(#REF!="COMPOSICAO",#REF!="INSUMO",#REF!&lt;&gt;""),#REF!&lt;&gt;"")</formula>
    </cfRule>
  </conditionalFormatting>
  <conditionalFormatting sqref="A1152">
    <cfRule type="expression" dxfId="5005" priority="1107" stopIfTrue="1">
      <formula>AND(#REF!&lt;&gt;"COMPOSICAO",#REF!&lt;&gt;"INSUMO",#REF!&lt;&gt;"")</formula>
    </cfRule>
    <cfRule type="expression" dxfId="5004" priority="1108" stopIfTrue="1">
      <formula>AND(OR(#REF!="COMPOSICAO",#REF!="INSUMO",#REF!&lt;&gt;""),#REF!&lt;&gt;"")</formula>
    </cfRule>
  </conditionalFormatting>
  <conditionalFormatting sqref="A1151:C1151">
    <cfRule type="expression" dxfId="5003" priority="1105" stopIfTrue="1">
      <formula>AND(#REF!&lt;&gt;"COMPOSICAO",#REF!&lt;&gt;"INSUMO",#REF!&lt;&gt;"")</formula>
    </cfRule>
    <cfRule type="expression" dxfId="5002" priority="1106" stopIfTrue="1">
      <formula>AND(OR(#REF!="COMPOSICAO",#REF!="INSUMO",#REF!&lt;&gt;""),#REF!&lt;&gt;"")</formula>
    </cfRule>
  </conditionalFormatting>
  <conditionalFormatting sqref="E1152:F1152">
    <cfRule type="expression" dxfId="5001" priority="1103" stopIfTrue="1">
      <formula>AND(#REF!&lt;&gt;"COMPOSICAO",#REF!&lt;&gt;"INSUMO",#REF!&lt;&gt;"")</formula>
    </cfRule>
    <cfRule type="expression" dxfId="5000" priority="1104" stopIfTrue="1">
      <formula>AND(OR(#REF!="COMPOSICAO",#REF!="INSUMO",#REF!&lt;&gt;""),#REF!&lt;&gt;"")</formula>
    </cfRule>
  </conditionalFormatting>
  <conditionalFormatting sqref="B1152:D1152">
    <cfRule type="expression" dxfId="4999" priority="1101" stopIfTrue="1">
      <formula>AND(#REF!&lt;&gt;"COMPOSICAO",#REF!&lt;&gt;"INSUMO",#REF!&lt;&gt;"")</formula>
    </cfRule>
    <cfRule type="expression" dxfId="4998" priority="1102" stopIfTrue="1">
      <formula>AND(OR(#REF!="COMPOSICAO",#REF!="INSUMO",#REF!&lt;&gt;""),#REF!&lt;&gt;"")</formula>
    </cfRule>
  </conditionalFormatting>
  <conditionalFormatting sqref="C1153:C1154">
    <cfRule type="expression" dxfId="4997" priority="1099" stopIfTrue="1">
      <formula>AND(#REF!&lt;&gt;"COMPOSICAO",#REF!&lt;&gt;"INSUMO",#REF!&lt;&gt;"")</formula>
    </cfRule>
  </conditionalFormatting>
  <conditionalFormatting sqref="C1153:C1154">
    <cfRule type="expression" dxfId="4996" priority="1100" stopIfTrue="1">
      <formula>AND(OR(#REF!="COMPOSICAO",#REF!="INSUMO",#REF!&lt;&gt;""),#REF!&lt;&gt;"")</formula>
    </cfRule>
  </conditionalFormatting>
  <conditionalFormatting sqref="A1153:B1154">
    <cfRule type="expression" dxfId="4995" priority="1097" stopIfTrue="1">
      <formula>AND(#REF!&lt;&gt;"COMPOSICAO",#REF!&lt;&gt;"INSUMO",#REF!&lt;&gt;"")</formula>
    </cfRule>
    <cfRule type="expression" dxfId="4994" priority="1098" stopIfTrue="1">
      <formula>AND(OR(#REF!="COMPOSICAO",#REF!="INSUMO",#REF!&lt;&gt;""),#REF!&lt;&gt;"")</formula>
    </cfRule>
  </conditionalFormatting>
  <conditionalFormatting sqref="E1165:F1170">
    <cfRule type="expression" dxfId="4993" priority="1095" stopIfTrue="1">
      <formula>AND(#REF!&lt;&gt;"COMPOSICAO",#REF!&lt;&gt;"INSUMO",#REF!&lt;&gt;"")</formula>
    </cfRule>
    <cfRule type="expression" dxfId="4992" priority="1096" stopIfTrue="1">
      <formula>AND(OR(#REF!="COMPOSICAO",#REF!="INSUMO",#REF!&lt;&gt;""),#REF!&lt;&gt;"")</formula>
    </cfRule>
  </conditionalFormatting>
  <conditionalFormatting sqref="A1167:B1170 D1165:D1170">
    <cfRule type="expression" dxfId="4991" priority="1093" stopIfTrue="1">
      <formula>AND(#REF!&lt;&gt;"COMPOSICAO",#REF!&lt;&gt;"INSUMO",#REF!&lt;&gt;"")</formula>
    </cfRule>
    <cfRule type="expression" dxfId="4990" priority="1094" stopIfTrue="1">
      <formula>AND(OR(#REF!="COMPOSICAO",#REF!="INSUMO",#REF!&lt;&gt;""),#REF!&lt;&gt;"")</formula>
    </cfRule>
  </conditionalFormatting>
  <conditionalFormatting sqref="C1167:C1170">
    <cfRule type="expression" dxfId="4989" priority="1091" stopIfTrue="1">
      <formula>AND(#REF!&lt;&gt;"COMPOSICAO",#REF!&lt;&gt;"INSUMO",#REF!&lt;&gt;"")</formula>
    </cfRule>
  </conditionalFormatting>
  <conditionalFormatting sqref="C1167:C1170">
    <cfRule type="expression" dxfId="4988" priority="1092" stopIfTrue="1">
      <formula>AND(OR(#REF!="COMPOSICAO",#REF!="INSUMO",#REF!&lt;&gt;""),#REF!&lt;&gt;"")</formula>
    </cfRule>
  </conditionalFormatting>
  <conditionalFormatting sqref="A1164">
    <cfRule type="expression" dxfId="4987" priority="1089" stopIfTrue="1">
      <formula>AND(#REF!&lt;&gt;"COMPOSICAO",#REF!&lt;&gt;"INSUMO",#REF!&lt;&gt;"")</formula>
    </cfRule>
    <cfRule type="expression" dxfId="4986" priority="1090" stopIfTrue="1">
      <formula>AND(OR(#REF!="COMPOSICAO",#REF!="INSUMO",#REF!&lt;&gt;""),#REF!&lt;&gt;"")</formula>
    </cfRule>
  </conditionalFormatting>
  <conditionalFormatting sqref="A1163:C1163">
    <cfRule type="expression" dxfId="4985" priority="1087" stopIfTrue="1">
      <formula>AND(#REF!&lt;&gt;"COMPOSICAO",#REF!&lt;&gt;"INSUMO",#REF!&lt;&gt;"")</formula>
    </cfRule>
    <cfRule type="expression" dxfId="4984" priority="1088" stopIfTrue="1">
      <formula>AND(OR(#REF!="COMPOSICAO",#REF!="INSUMO",#REF!&lt;&gt;""),#REF!&lt;&gt;"")</formula>
    </cfRule>
  </conditionalFormatting>
  <conditionalFormatting sqref="E1164:F1164">
    <cfRule type="expression" dxfId="4983" priority="1085" stopIfTrue="1">
      <formula>AND(#REF!&lt;&gt;"COMPOSICAO",#REF!&lt;&gt;"INSUMO",#REF!&lt;&gt;"")</formula>
    </cfRule>
    <cfRule type="expression" dxfId="4982" priority="1086" stopIfTrue="1">
      <formula>AND(OR(#REF!="COMPOSICAO",#REF!="INSUMO",#REF!&lt;&gt;""),#REF!&lt;&gt;"")</formula>
    </cfRule>
  </conditionalFormatting>
  <conditionalFormatting sqref="B1164:D1164">
    <cfRule type="expression" dxfId="4981" priority="1083" stopIfTrue="1">
      <formula>AND(#REF!&lt;&gt;"COMPOSICAO",#REF!&lt;&gt;"INSUMO",#REF!&lt;&gt;"")</formula>
    </cfRule>
    <cfRule type="expression" dxfId="4980" priority="1084" stopIfTrue="1">
      <formula>AND(OR(#REF!="COMPOSICAO",#REF!="INSUMO",#REF!&lt;&gt;""),#REF!&lt;&gt;"")</formula>
    </cfRule>
  </conditionalFormatting>
  <conditionalFormatting sqref="C1165:C1166">
    <cfRule type="expression" dxfId="4979" priority="1081" stopIfTrue="1">
      <formula>AND(#REF!&lt;&gt;"COMPOSICAO",#REF!&lt;&gt;"INSUMO",#REF!&lt;&gt;"")</formula>
    </cfRule>
  </conditionalFormatting>
  <conditionalFormatting sqref="C1165:C1166">
    <cfRule type="expression" dxfId="4978" priority="1082" stopIfTrue="1">
      <formula>AND(OR(#REF!="COMPOSICAO",#REF!="INSUMO",#REF!&lt;&gt;""),#REF!&lt;&gt;"")</formula>
    </cfRule>
  </conditionalFormatting>
  <conditionalFormatting sqref="A1165:B1166">
    <cfRule type="expression" dxfId="4977" priority="1079" stopIfTrue="1">
      <formula>AND(#REF!&lt;&gt;"COMPOSICAO",#REF!&lt;&gt;"INSUMO",#REF!&lt;&gt;"")</formula>
    </cfRule>
    <cfRule type="expression" dxfId="4976" priority="1080" stopIfTrue="1">
      <formula>AND(OR(#REF!="COMPOSICAO",#REF!="INSUMO",#REF!&lt;&gt;""),#REF!&lt;&gt;"")</formula>
    </cfRule>
  </conditionalFormatting>
  <conditionalFormatting sqref="E1177:F1182">
    <cfRule type="expression" dxfId="4975" priority="1077" stopIfTrue="1">
      <formula>AND(#REF!&lt;&gt;"COMPOSICAO",#REF!&lt;&gt;"INSUMO",#REF!&lt;&gt;"")</formula>
    </cfRule>
    <cfRule type="expression" dxfId="4974" priority="1078" stopIfTrue="1">
      <formula>AND(OR(#REF!="COMPOSICAO",#REF!="INSUMO",#REF!&lt;&gt;""),#REF!&lt;&gt;"")</formula>
    </cfRule>
  </conditionalFormatting>
  <conditionalFormatting sqref="A1179:B1182 D1177:D1182">
    <cfRule type="expression" dxfId="4973" priority="1075" stopIfTrue="1">
      <formula>AND(#REF!&lt;&gt;"COMPOSICAO",#REF!&lt;&gt;"INSUMO",#REF!&lt;&gt;"")</formula>
    </cfRule>
    <cfRule type="expression" dxfId="4972" priority="1076" stopIfTrue="1">
      <formula>AND(OR(#REF!="COMPOSICAO",#REF!="INSUMO",#REF!&lt;&gt;""),#REF!&lt;&gt;"")</formula>
    </cfRule>
  </conditionalFormatting>
  <conditionalFormatting sqref="C1179:C1182">
    <cfRule type="expression" dxfId="4971" priority="1073" stopIfTrue="1">
      <formula>AND(#REF!&lt;&gt;"COMPOSICAO",#REF!&lt;&gt;"INSUMO",#REF!&lt;&gt;"")</formula>
    </cfRule>
  </conditionalFormatting>
  <conditionalFormatting sqref="C1179:C1182">
    <cfRule type="expression" dxfId="4970" priority="1074" stopIfTrue="1">
      <formula>AND(OR(#REF!="COMPOSICAO",#REF!="INSUMO",#REF!&lt;&gt;""),#REF!&lt;&gt;"")</formula>
    </cfRule>
  </conditionalFormatting>
  <conditionalFormatting sqref="A1176">
    <cfRule type="expression" dxfId="4969" priority="1071" stopIfTrue="1">
      <formula>AND(#REF!&lt;&gt;"COMPOSICAO",#REF!&lt;&gt;"INSUMO",#REF!&lt;&gt;"")</formula>
    </cfRule>
    <cfRule type="expression" dxfId="4968" priority="1072" stopIfTrue="1">
      <formula>AND(OR(#REF!="COMPOSICAO",#REF!="INSUMO",#REF!&lt;&gt;""),#REF!&lt;&gt;"")</formula>
    </cfRule>
  </conditionalFormatting>
  <conditionalFormatting sqref="A1175:C1175">
    <cfRule type="expression" dxfId="4967" priority="1069" stopIfTrue="1">
      <formula>AND(#REF!&lt;&gt;"COMPOSICAO",#REF!&lt;&gt;"INSUMO",#REF!&lt;&gt;"")</formula>
    </cfRule>
    <cfRule type="expression" dxfId="4966" priority="1070" stopIfTrue="1">
      <formula>AND(OR(#REF!="COMPOSICAO",#REF!="INSUMO",#REF!&lt;&gt;""),#REF!&lt;&gt;"")</formula>
    </cfRule>
  </conditionalFormatting>
  <conditionalFormatting sqref="E1176:F1176">
    <cfRule type="expression" dxfId="4965" priority="1067" stopIfTrue="1">
      <formula>AND(#REF!&lt;&gt;"COMPOSICAO",#REF!&lt;&gt;"INSUMO",#REF!&lt;&gt;"")</formula>
    </cfRule>
    <cfRule type="expression" dxfId="4964" priority="1068" stopIfTrue="1">
      <formula>AND(OR(#REF!="COMPOSICAO",#REF!="INSUMO",#REF!&lt;&gt;""),#REF!&lt;&gt;"")</formula>
    </cfRule>
  </conditionalFormatting>
  <conditionalFormatting sqref="B1176:D1176">
    <cfRule type="expression" dxfId="4963" priority="1065" stopIfTrue="1">
      <formula>AND(#REF!&lt;&gt;"COMPOSICAO",#REF!&lt;&gt;"INSUMO",#REF!&lt;&gt;"")</formula>
    </cfRule>
    <cfRule type="expression" dxfId="4962" priority="1066" stopIfTrue="1">
      <formula>AND(OR(#REF!="COMPOSICAO",#REF!="INSUMO",#REF!&lt;&gt;""),#REF!&lt;&gt;"")</formula>
    </cfRule>
  </conditionalFormatting>
  <conditionalFormatting sqref="C1177:C1178">
    <cfRule type="expression" dxfId="4961" priority="1063" stopIfTrue="1">
      <formula>AND(#REF!&lt;&gt;"COMPOSICAO",#REF!&lt;&gt;"INSUMO",#REF!&lt;&gt;"")</formula>
    </cfRule>
  </conditionalFormatting>
  <conditionalFormatting sqref="C1177:C1178">
    <cfRule type="expression" dxfId="4960" priority="1064" stopIfTrue="1">
      <formula>AND(OR(#REF!="COMPOSICAO",#REF!="INSUMO",#REF!&lt;&gt;""),#REF!&lt;&gt;"")</formula>
    </cfRule>
  </conditionalFormatting>
  <conditionalFormatting sqref="A1177:B1178">
    <cfRule type="expression" dxfId="4959" priority="1061" stopIfTrue="1">
      <formula>AND(#REF!&lt;&gt;"COMPOSICAO",#REF!&lt;&gt;"INSUMO",#REF!&lt;&gt;"")</formula>
    </cfRule>
    <cfRule type="expression" dxfId="4958" priority="1062" stopIfTrue="1">
      <formula>AND(OR(#REF!="COMPOSICAO",#REF!="INSUMO",#REF!&lt;&gt;""),#REF!&lt;&gt;"")</formula>
    </cfRule>
  </conditionalFormatting>
  <conditionalFormatting sqref="E1189:F1194">
    <cfRule type="expression" dxfId="4957" priority="1059" stopIfTrue="1">
      <formula>AND(#REF!&lt;&gt;"COMPOSICAO",#REF!&lt;&gt;"INSUMO",#REF!&lt;&gt;"")</formula>
    </cfRule>
    <cfRule type="expression" dxfId="4956" priority="1060" stopIfTrue="1">
      <formula>AND(OR(#REF!="COMPOSICAO",#REF!="INSUMO",#REF!&lt;&gt;""),#REF!&lt;&gt;"")</formula>
    </cfRule>
  </conditionalFormatting>
  <conditionalFormatting sqref="A1191:B1194 D1189:D1194">
    <cfRule type="expression" dxfId="4955" priority="1057" stopIfTrue="1">
      <formula>AND(#REF!&lt;&gt;"COMPOSICAO",#REF!&lt;&gt;"INSUMO",#REF!&lt;&gt;"")</formula>
    </cfRule>
    <cfRule type="expression" dxfId="4954" priority="1058" stopIfTrue="1">
      <formula>AND(OR(#REF!="COMPOSICAO",#REF!="INSUMO",#REF!&lt;&gt;""),#REF!&lt;&gt;"")</formula>
    </cfRule>
  </conditionalFormatting>
  <conditionalFormatting sqref="C1191:C1194">
    <cfRule type="expression" dxfId="4953" priority="1055" stopIfTrue="1">
      <formula>AND(#REF!&lt;&gt;"COMPOSICAO",#REF!&lt;&gt;"INSUMO",#REF!&lt;&gt;"")</formula>
    </cfRule>
  </conditionalFormatting>
  <conditionalFormatting sqref="C1191:C1194">
    <cfRule type="expression" dxfId="4952" priority="1056" stopIfTrue="1">
      <formula>AND(OR(#REF!="COMPOSICAO",#REF!="INSUMO",#REF!&lt;&gt;""),#REF!&lt;&gt;"")</formula>
    </cfRule>
  </conditionalFormatting>
  <conditionalFormatting sqref="A1188">
    <cfRule type="expression" dxfId="4951" priority="1053" stopIfTrue="1">
      <formula>AND(#REF!&lt;&gt;"COMPOSICAO",#REF!&lt;&gt;"INSUMO",#REF!&lt;&gt;"")</formula>
    </cfRule>
    <cfRule type="expression" dxfId="4950" priority="1054" stopIfTrue="1">
      <formula>AND(OR(#REF!="COMPOSICAO",#REF!="INSUMO",#REF!&lt;&gt;""),#REF!&lt;&gt;"")</formula>
    </cfRule>
  </conditionalFormatting>
  <conditionalFormatting sqref="A1187:C1187">
    <cfRule type="expression" dxfId="4949" priority="1051" stopIfTrue="1">
      <formula>AND(#REF!&lt;&gt;"COMPOSICAO",#REF!&lt;&gt;"INSUMO",#REF!&lt;&gt;"")</formula>
    </cfRule>
    <cfRule type="expression" dxfId="4948" priority="1052" stopIfTrue="1">
      <formula>AND(OR(#REF!="COMPOSICAO",#REF!="INSUMO",#REF!&lt;&gt;""),#REF!&lt;&gt;"")</formula>
    </cfRule>
  </conditionalFormatting>
  <conditionalFormatting sqref="E1188:F1188">
    <cfRule type="expression" dxfId="4947" priority="1049" stopIfTrue="1">
      <formula>AND(#REF!&lt;&gt;"COMPOSICAO",#REF!&lt;&gt;"INSUMO",#REF!&lt;&gt;"")</formula>
    </cfRule>
    <cfRule type="expression" dxfId="4946" priority="1050" stopIfTrue="1">
      <formula>AND(OR(#REF!="COMPOSICAO",#REF!="INSUMO",#REF!&lt;&gt;""),#REF!&lt;&gt;"")</formula>
    </cfRule>
  </conditionalFormatting>
  <conditionalFormatting sqref="B1188:D1188">
    <cfRule type="expression" dxfId="4945" priority="1047" stopIfTrue="1">
      <formula>AND(#REF!&lt;&gt;"COMPOSICAO",#REF!&lt;&gt;"INSUMO",#REF!&lt;&gt;"")</formula>
    </cfRule>
    <cfRule type="expression" dxfId="4944" priority="1048" stopIfTrue="1">
      <formula>AND(OR(#REF!="COMPOSICAO",#REF!="INSUMO",#REF!&lt;&gt;""),#REF!&lt;&gt;"")</formula>
    </cfRule>
  </conditionalFormatting>
  <conditionalFormatting sqref="C1189:C1190">
    <cfRule type="expression" dxfId="4943" priority="1045" stopIfTrue="1">
      <formula>AND(#REF!&lt;&gt;"COMPOSICAO",#REF!&lt;&gt;"INSUMO",#REF!&lt;&gt;"")</formula>
    </cfRule>
  </conditionalFormatting>
  <conditionalFormatting sqref="C1189:C1190">
    <cfRule type="expression" dxfId="4942" priority="1046" stopIfTrue="1">
      <formula>AND(OR(#REF!="COMPOSICAO",#REF!="INSUMO",#REF!&lt;&gt;""),#REF!&lt;&gt;"")</formula>
    </cfRule>
  </conditionalFormatting>
  <conditionalFormatting sqref="A1189:B1190">
    <cfRule type="expression" dxfId="4941" priority="1043" stopIfTrue="1">
      <formula>AND(#REF!&lt;&gt;"COMPOSICAO",#REF!&lt;&gt;"INSUMO",#REF!&lt;&gt;"")</formula>
    </cfRule>
    <cfRule type="expression" dxfId="4940" priority="1044" stopIfTrue="1">
      <formula>AND(OR(#REF!="COMPOSICAO",#REF!="INSUMO",#REF!&lt;&gt;""),#REF!&lt;&gt;"")</formula>
    </cfRule>
  </conditionalFormatting>
  <conditionalFormatting sqref="E1201:F1206">
    <cfRule type="expression" dxfId="4939" priority="1041" stopIfTrue="1">
      <formula>AND(#REF!&lt;&gt;"COMPOSICAO",#REF!&lt;&gt;"INSUMO",#REF!&lt;&gt;"")</formula>
    </cfRule>
    <cfRule type="expression" dxfId="4938" priority="1042" stopIfTrue="1">
      <formula>AND(OR(#REF!="COMPOSICAO",#REF!="INSUMO",#REF!&lt;&gt;""),#REF!&lt;&gt;"")</formula>
    </cfRule>
  </conditionalFormatting>
  <conditionalFormatting sqref="A1203:B1206 D1201:D1206">
    <cfRule type="expression" dxfId="4937" priority="1039" stopIfTrue="1">
      <formula>AND(#REF!&lt;&gt;"COMPOSICAO",#REF!&lt;&gt;"INSUMO",#REF!&lt;&gt;"")</formula>
    </cfRule>
    <cfRule type="expression" dxfId="4936" priority="1040" stopIfTrue="1">
      <formula>AND(OR(#REF!="COMPOSICAO",#REF!="INSUMO",#REF!&lt;&gt;""),#REF!&lt;&gt;"")</formula>
    </cfRule>
  </conditionalFormatting>
  <conditionalFormatting sqref="C1203:C1206">
    <cfRule type="expression" dxfId="4935" priority="1037" stopIfTrue="1">
      <formula>AND(#REF!&lt;&gt;"COMPOSICAO",#REF!&lt;&gt;"INSUMO",#REF!&lt;&gt;"")</formula>
    </cfRule>
  </conditionalFormatting>
  <conditionalFormatting sqref="C1203:C1206">
    <cfRule type="expression" dxfId="4934" priority="1038" stopIfTrue="1">
      <formula>AND(OR(#REF!="COMPOSICAO",#REF!="INSUMO",#REF!&lt;&gt;""),#REF!&lt;&gt;"")</formula>
    </cfRule>
  </conditionalFormatting>
  <conditionalFormatting sqref="A1200">
    <cfRule type="expression" dxfId="4933" priority="1035" stopIfTrue="1">
      <formula>AND(#REF!&lt;&gt;"COMPOSICAO",#REF!&lt;&gt;"INSUMO",#REF!&lt;&gt;"")</formula>
    </cfRule>
    <cfRule type="expression" dxfId="4932" priority="1036" stopIfTrue="1">
      <formula>AND(OR(#REF!="COMPOSICAO",#REF!="INSUMO",#REF!&lt;&gt;""),#REF!&lt;&gt;"")</formula>
    </cfRule>
  </conditionalFormatting>
  <conditionalFormatting sqref="A1199:C1199">
    <cfRule type="expression" dxfId="4931" priority="1033" stopIfTrue="1">
      <formula>AND(#REF!&lt;&gt;"COMPOSICAO",#REF!&lt;&gt;"INSUMO",#REF!&lt;&gt;"")</formula>
    </cfRule>
    <cfRule type="expression" dxfId="4930" priority="1034" stopIfTrue="1">
      <formula>AND(OR(#REF!="COMPOSICAO",#REF!="INSUMO",#REF!&lt;&gt;""),#REF!&lt;&gt;"")</formula>
    </cfRule>
  </conditionalFormatting>
  <conditionalFormatting sqref="E1200:F1200">
    <cfRule type="expression" dxfId="4929" priority="1031" stopIfTrue="1">
      <formula>AND(#REF!&lt;&gt;"COMPOSICAO",#REF!&lt;&gt;"INSUMO",#REF!&lt;&gt;"")</formula>
    </cfRule>
    <cfRule type="expression" dxfId="4928" priority="1032" stopIfTrue="1">
      <formula>AND(OR(#REF!="COMPOSICAO",#REF!="INSUMO",#REF!&lt;&gt;""),#REF!&lt;&gt;"")</formula>
    </cfRule>
  </conditionalFormatting>
  <conditionalFormatting sqref="B1200:D1200">
    <cfRule type="expression" dxfId="4927" priority="1029" stopIfTrue="1">
      <formula>AND(#REF!&lt;&gt;"COMPOSICAO",#REF!&lt;&gt;"INSUMO",#REF!&lt;&gt;"")</formula>
    </cfRule>
    <cfRule type="expression" dxfId="4926" priority="1030" stopIfTrue="1">
      <formula>AND(OR(#REF!="COMPOSICAO",#REF!="INSUMO",#REF!&lt;&gt;""),#REF!&lt;&gt;"")</formula>
    </cfRule>
  </conditionalFormatting>
  <conditionalFormatting sqref="C1201:C1202">
    <cfRule type="expression" dxfId="4925" priority="1027" stopIfTrue="1">
      <formula>AND(#REF!&lt;&gt;"COMPOSICAO",#REF!&lt;&gt;"INSUMO",#REF!&lt;&gt;"")</formula>
    </cfRule>
  </conditionalFormatting>
  <conditionalFormatting sqref="C1201:C1202">
    <cfRule type="expression" dxfId="4924" priority="1028" stopIfTrue="1">
      <formula>AND(OR(#REF!="COMPOSICAO",#REF!="INSUMO",#REF!&lt;&gt;""),#REF!&lt;&gt;"")</formula>
    </cfRule>
  </conditionalFormatting>
  <conditionalFormatting sqref="A1201:B1202">
    <cfRule type="expression" dxfId="4923" priority="1025" stopIfTrue="1">
      <formula>AND(#REF!&lt;&gt;"COMPOSICAO",#REF!&lt;&gt;"INSUMO",#REF!&lt;&gt;"")</formula>
    </cfRule>
    <cfRule type="expression" dxfId="4922" priority="1026" stopIfTrue="1">
      <formula>AND(OR(#REF!="COMPOSICAO",#REF!="INSUMO",#REF!&lt;&gt;""),#REF!&lt;&gt;"")</formula>
    </cfRule>
  </conditionalFormatting>
  <conditionalFormatting sqref="E1213:F1218">
    <cfRule type="expression" dxfId="4921" priority="1023" stopIfTrue="1">
      <formula>AND(#REF!&lt;&gt;"COMPOSICAO",#REF!&lt;&gt;"INSUMO",#REF!&lt;&gt;"")</formula>
    </cfRule>
    <cfRule type="expression" dxfId="4920" priority="1024" stopIfTrue="1">
      <formula>AND(OR(#REF!="COMPOSICAO",#REF!="INSUMO",#REF!&lt;&gt;""),#REF!&lt;&gt;"")</formula>
    </cfRule>
  </conditionalFormatting>
  <conditionalFormatting sqref="A1215:B1218 D1213:D1218">
    <cfRule type="expression" dxfId="4919" priority="1021" stopIfTrue="1">
      <formula>AND(#REF!&lt;&gt;"COMPOSICAO",#REF!&lt;&gt;"INSUMO",#REF!&lt;&gt;"")</formula>
    </cfRule>
    <cfRule type="expression" dxfId="4918" priority="1022" stopIfTrue="1">
      <formula>AND(OR(#REF!="COMPOSICAO",#REF!="INSUMO",#REF!&lt;&gt;""),#REF!&lt;&gt;"")</formula>
    </cfRule>
  </conditionalFormatting>
  <conditionalFormatting sqref="C1215:C1218">
    <cfRule type="expression" dxfId="4917" priority="1019" stopIfTrue="1">
      <formula>AND(#REF!&lt;&gt;"COMPOSICAO",#REF!&lt;&gt;"INSUMO",#REF!&lt;&gt;"")</formula>
    </cfRule>
  </conditionalFormatting>
  <conditionalFormatting sqref="C1215:C1218">
    <cfRule type="expression" dxfId="4916" priority="1020" stopIfTrue="1">
      <formula>AND(OR(#REF!="COMPOSICAO",#REF!="INSUMO",#REF!&lt;&gt;""),#REF!&lt;&gt;"")</formula>
    </cfRule>
  </conditionalFormatting>
  <conditionalFormatting sqref="A1212">
    <cfRule type="expression" dxfId="4915" priority="1017" stopIfTrue="1">
      <formula>AND(#REF!&lt;&gt;"COMPOSICAO",#REF!&lt;&gt;"INSUMO",#REF!&lt;&gt;"")</formula>
    </cfRule>
    <cfRule type="expression" dxfId="4914" priority="1018" stopIfTrue="1">
      <formula>AND(OR(#REF!="COMPOSICAO",#REF!="INSUMO",#REF!&lt;&gt;""),#REF!&lt;&gt;"")</formula>
    </cfRule>
  </conditionalFormatting>
  <conditionalFormatting sqref="A1211:C1211">
    <cfRule type="expression" dxfId="4913" priority="1015" stopIfTrue="1">
      <formula>AND(#REF!&lt;&gt;"COMPOSICAO",#REF!&lt;&gt;"INSUMO",#REF!&lt;&gt;"")</formula>
    </cfRule>
    <cfRule type="expression" dxfId="4912" priority="1016" stopIfTrue="1">
      <formula>AND(OR(#REF!="COMPOSICAO",#REF!="INSUMO",#REF!&lt;&gt;""),#REF!&lt;&gt;"")</formula>
    </cfRule>
  </conditionalFormatting>
  <conditionalFormatting sqref="E1212:F1212">
    <cfRule type="expression" dxfId="4911" priority="1013" stopIfTrue="1">
      <formula>AND(#REF!&lt;&gt;"COMPOSICAO",#REF!&lt;&gt;"INSUMO",#REF!&lt;&gt;"")</formula>
    </cfRule>
    <cfRule type="expression" dxfId="4910" priority="1014" stopIfTrue="1">
      <formula>AND(OR(#REF!="COMPOSICAO",#REF!="INSUMO",#REF!&lt;&gt;""),#REF!&lt;&gt;"")</formula>
    </cfRule>
  </conditionalFormatting>
  <conditionalFormatting sqref="B1212:D1212">
    <cfRule type="expression" dxfId="4909" priority="1011" stopIfTrue="1">
      <formula>AND(#REF!&lt;&gt;"COMPOSICAO",#REF!&lt;&gt;"INSUMO",#REF!&lt;&gt;"")</formula>
    </cfRule>
    <cfRule type="expression" dxfId="4908" priority="1012" stopIfTrue="1">
      <formula>AND(OR(#REF!="COMPOSICAO",#REF!="INSUMO",#REF!&lt;&gt;""),#REF!&lt;&gt;"")</formula>
    </cfRule>
  </conditionalFormatting>
  <conditionalFormatting sqref="C1213:C1214">
    <cfRule type="expression" dxfId="4907" priority="1009" stopIfTrue="1">
      <formula>AND(#REF!&lt;&gt;"COMPOSICAO",#REF!&lt;&gt;"INSUMO",#REF!&lt;&gt;"")</formula>
    </cfRule>
  </conditionalFormatting>
  <conditionalFormatting sqref="C1213:C1214">
    <cfRule type="expression" dxfId="4906" priority="1010" stopIfTrue="1">
      <formula>AND(OR(#REF!="COMPOSICAO",#REF!="INSUMO",#REF!&lt;&gt;""),#REF!&lt;&gt;"")</formula>
    </cfRule>
  </conditionalFormatting>
  <conditionalFormatting sqref="A1213:B1214">
    <cfRule type="expression" dxfId="4905" priority="1007" stopIfTrue="1">
      <formula>AND(#REF!&lt;&gt;"COMPOSICAO",#REF!&lt;&gt;"INSUMO",#REF!&lt;&gt;"")</formula>
    </cfRule>
    <cfRule type="expression" dxfId="4904" priority="1008" stopIfTrue="1">
      <formula>AND(OR(#REF!="COMPOSICAO",#REF!="INSUMO",#REF!&lt;&gt;""),#REF!&lt;&gt;"")</formula>
    </cfRule>
  </conditionalFormatting>
  <conditionalFormatting sqref="E1225:F1230">
    <cfRule type="expression" dxfId="4903" priority="1005" stopIfTrue="1">
      <formula>AND(#REF!&lt;&gt;"COMPOSICAO",#REF!&lt;&gt;"INSUMO",#REF!&lt;&gt;"")</formula>
    </cfRule>
    <cfRule type="expression" dxfId="4902" priority="1006" stopIfTrue="1">
      <formula>AND(OR(#REF!="COMPOSICAO",#REF!="INSUMO",#REF!&lt;&gt;""),#REF!&lt;&gt;"")</formula>
    </cfRule>
  </conditionalFormatting>
  <conditionalFormatting sqref="A1227:B1230 D1225:D1230">
    <cfRule type="expression" dxfId="4901" priority="1003" stopIfTrue="1">
      <formula>AND(#REF!&lt;&gt;"COMPOSICAO",#REF!&lt;&gt;"INSUMO",#REF!&lt;&gt;"")</formula>
    </cfRule>
    <cfRule type="expression" dxfId="4900" priority="1004" stopIfTrue="1">
      <formula>AND(OR(#REF!="COMPOSICAO",#REF!="INSUMO",#REF!&lt;&gt;""),#REF!&lt;&gt;"")</formula>
    </cfRule>
  </conditionalFormatting>
  <conditionalFormatting sqref="C1227:C1230">
    <cfRule type="expression" dxfId="4899" priority="1001" stopIfTrue="1">
      <formula>AND(#REF!&lt;&gt;"COMPOSICAO",#REF!&lt;&gt;"INSUMO",#REF!&lt;&gt;"")</formula>
    </cfRule>
  </conditionalFormatting>
  <conditionalFormatting sqref="C1227:C1230">
    <cfRule type="expression" dxfId="4898" priority="1002" stopIfTrue="1">
      <formula>AND(OR(#REF!="COMPOSICAO",#REF!="INSUMO",#REF!&lt;&gt;""),#REF!&lt;&gt;"")</formula>
    </cfRule>
  </conditionalFormatting>
  <conditionalFormatting sqref="A1224">
    <cfRule type="expression" dxfId="4897" priority="999" stopIfTrue="1">
      <formula>AND(#REF!&lt;&gt;"COMPOSICAO",#REF!&lt;&gt;"INSUMO",#REF!&lt;&gt;"")</formula>
    </cfRule>
    <cfRule type="expression" dxfId="4896" priority="1000" stopIfTrue="1">
      <formula>AND(OR(#REF!="COMPOSICAO",#REF!="INSUMO",#REF!&lt;&gt;""),#REF!&lt;&gt;"")</formula>
    </cfRule>
  </conditionalFormatting>
  <conditionalFormatting sqref="A1223:C1223">
    <cfRule type="expression" dxfId="4895" priority="997" stopIfTrue="1">
      <formula>AND(#REF!&lt;&gt;"COMPOSICAO",#REF!&lt;&gt;"INSUMO",#REF!&lt;&gt;"")</formula>
    </cfRule>
    <cfRule type="expression" dxfId="4894" priority="998" stopIfTrue="1">
      <formula>AND(OR(#REF!="COMPOSICAO",#REF!="INSUMO",#REF!&lt;&gt;""),#REF!&lt;&gt;"")</formula>
    </cfRule>
  </conditionalFormatting>
  <conditionalFormatting sqref="E1224:F1224">
    <cfRule type="expression" dxfId="4893" priority="995" stopIfTrue="1">
      <formula>AND(#REF!&lt;&gt;"COMPOSICAO",#REF!&lt;&gt;"INSUMO",#REF!&lt;&gt;"")</formula>
    </cfRule>
    <cfRule type="expression" dxfId="4892" priority="996" stopIfTrue="1">
      <formula>AND(OR(#REF!="COMPOSICAO",#REF!="INSUMO",#REF!&lt;&gt;""),#REF!&lt;&gt;"")</formula>
    </cfRule>
  </conditionalFormatting>
  <conditionalFormatting sqref="B1224:D1224">
    <cfRule type="expression" dxfId="4891" priority="993" stopIfTrue="1">
      <formula>AND(#REF!&lt;&gt;"COMPOSICAO",#REF!&lt;&gt;"INSUMO",#REF!&lt;&gt;"")</formula>
    </cfRule>
    <cfRule type="expression" dxfId="4890" priority="994" stopIfTrue="1">
      <formula>AND(OR(#REF!="COMPOSICAO",#REF!="INSUMO",#REF!&lt;&gt;""),#REF!&lt;&gt;"")</formula>
    </cfRule>
  </conditionalFormatting>
  <conditionalFormatting sqref="C1225:C1226">
    <cfRule type="expression" dxfId="4889" priority="991" stopIfTrue="1">
      <formula>AND(#REF!&lt;&gt;"COMPOSICAO",#REF!&lt;&gt;"INSUMO",#REF!&lt;&gt;"")</formula>
    </cfRule>
  </conditionalFormatting>
  <conditionalFormatting sqref="C1225:C1226">
    <cfRule type="expression" dxfId="4888" priority="992" stopIfTrue="1">
      <formula>AND(OR(#REF!="COMPOSICAO",#REF!="INSUMO",#REF!&lt;&gt;""),#REF!&lt;&gt;"")</formula>
    </cfRule>
  </conditionalFormatting>
  <conditionalFormatting sqref="A1225:B1226">
    <cfRule type="expression" dxfId="4887" priority="989" stopIfTrue="1">
      <formula>AND(#REF!&lt;&gt;"COMPOSICAO",#REF!&lt;&gt;"INSUMO",#REF!&lt;&gt;"")</formula>
    </cfRule>
    <cfRule type="expression" dxfId="4886" priority="990" stopIfTrue="1">
      <formula>AND(OR(#REF!="COMPOSICAO",#REF!="INSUMO",#REF!&lt;&gt;""),#REF!&lt;&gt;"")</formula>
    </cfRule>
  </conditionalFormatting>
  <conditionalFormatting sqref="E1237:F1242">
    <cfRule type="expression" dxfId="4885" priority="987" stopIfTrue="1">
      <formula>AND(#REF!&lt;&gt;"COMPOSICAO",#REF!&lt;&gt;"INSUMO",#REF!&lt;&gt;"")</formula>
    </cfRule>
    <cfRule type="expression" dxfId="4884" priority="988" stopIfTrue="1">
      <formula>AND(OR(#REF!="COMPOSICAO",#REF!="INSUMO",#REF!&lt;&gt;""),#REF!&lt;&gt;"")</formula>
    </cfRule>
  </conditionalFormatting>
  <conditionalFormatting sqref="A1239:B1242 D1237:D1242">
    <cfRule type="expression" dxfId="4883" priority="985" stopIfTrue="1">
      <formula>AND(#REF!&lt;&gt;"COMPOSICAO",#REF!&lt;&gt;"INSUMO",#REF!&lt;&gt;"")</formula>
    </cfRule>
    <cfRule type="expression" dxfId="4882" priority="986" stopIfTrue="1">
      <formula>AND(OR(#REF!="COMPOSICAO",#REF!="INSUMO",#REF!&lt;&gt;""),#REF!&lt;&gt;"")</formula>
    </cfRule>
  </conditionalFormatting>
  <conditionalFormatting sqref="C1239:C1242">
    <cfRule type="expression" dxfId="4881" priority="983" stopIfTrue="1">
      <formula>AND(#REF!&lt;&gt;"COMPOSICAO",#REF!&lt;&gt;"INSUMO",#REF!&lt;&gt;"")</formula>
    </cfRule>
  </conditionalFormatting>
  <conditionalFormatting sqref="C1239:C1242">
    <cfRule type="expression" dxfId="4880" priority="984" stopIfTrue="1">
      <formula>AND(OR(#REF!="COMPOSICAO",#REF!="INSUMO",#REF!&lt;&gt;""),#REF!&lt;&gt;"")</formula>
    </cfRule>
  </conditionalFormatting>
  <conditionalFormatting sqref="A1236">
    <cfRule type="expression" dxfId="4879" priority="981" stopIfTrue="1">
      <formula>AND(#REF!&lt;&gt;"COMPOSICAO",#REF!&lt;&gt;"INSUMO",#REF!&lt;&gt;"")</formula>
    </cfRule>
    <cfRule type="expression" dxfId="4878" priority="982" stopIfTrue="1">
      <formula>AND(OR(#REF!="COMPOSICAO",#REF!="INSUMO",#REF!&lt;&gt;""),#REF!&lt;&gt;"")</formula>
    </cfRule>
  </conditionalFormatting>
  <conditionalFormatting sqref="A1235:C1235">
    <cfRule type="expression" dxfId="4877" priority="979" stopIfTrue="1">
      <formula>AND(#REF!&lt;&gt;"COMPOSICAO",#REF!&lt;&gt;"INSUMO",#REF!&lt;&gt;"")</formula>
    </cfRule>
    <cfRule type="expression" dxfId="4876" priority="980" stopIfTrue="1">
      <formula>AND(OR(#REF!="COMPOSICAO",#REF!="INSUMO",#REF!&lt;&gt;""),#REF!&lt;&gt;"")</formula>
    </cfRule>
  </conditionalFormatting>
  <conditionalFormatting sqref="E1236:F1236">
    <cfRule type="expression" dxfId="4875" priority="977" stopIfTrue="1">
      <formula>AND(#REF!&lt;&gt;"COMPOSICAO",#REF!&lt;&gt;"INSUMO",#REF!&lt;&gt;"")</formula>
    </cfRule>
    <cfRule type="expression" dxfId="4874" priority="978" stopIfTrue="1">
      <formula>AND(OR(#REF!="COMPOSICAO",#REF!="INSUMO",#REF!&lt;&gt;""),#REF!&lt;&gt;"")</formula>
    </cfRule>
  </conditionalFormatting>
  <conditionalFormatting sqref="B1236:D1236">
    <cfRule type="expression" dxfId="4873" priority="975" stopIfTrue="1">
      <formula>AND(#REF!&lt;&gt;"COMPOSICAO",#REF!&lt;&gt;"INSUMO",#REF!&lt;&gt;"")</formula>
    </cfRule>
    <cfRule type="expression" dxfId="4872" priority="976" stopIfTrue="1">
      <formula>AND(OR(#REF!="COMPOSICAO",#REF!="INSUMO",#REF!&lt;&gt;""),#REF!&lt;&gt;"")</formula>
    </cfRule>
  </conditionalFormatting>
  <conditionalFormatting sqref="C1237:C1238">
    <cfRule type="expression" dxfId="4871" priority="973" stopIfTrue="1">
      <formula>AND(#REF!&lt;&gt;"COMPOSICAO",#REF!&lt;&gt;"INSUMO",#REF!&lt;&gt;"")</formula>
    </cfRule>
  </conditionalFormatting>
  <conditionalFormatting sqref="C1237:C1238">
    <cfRule type="expression" dxfId="4870" priority="974" stopIfTrue="1">
      <formula>AND(OR(#REF!="COMPOSICAO",#REF!="INSUMO",#REF!&lt;&gt;""),#REF!&lt;&gt;"")</formula>
    </cfRule>
  </conditionalFormatting>
  <conditionalFormatting sqref="A1237:B1238">
    <cfRule type="expression" dxfId="4869" priority="971" stopIfTrue="1">
      <formula>AND(#REF!&lt;&gt;"COMPOSICAO",#REF!&lt;&gt;"INSUMO",#REF!&lt;&gt;"")</formula>
    </cfRule>
    <cfRule type="expression" dxfId="4868" priority="972" stopIfTrue="1">
      <formula>AND(OR(#REF!="COMPOSICAO",#REF!="INSUMO",#REF!&lt;&gt;""),#REF!&lt;&gt;"")</formula>
    </cfRule>
  </conditionalFormatting>
  <conditionalFormatting sqref="E1249:F1254">
    <cfRule type="expression" dxfId="4867" priority="969" stopIfTrue="1">
      <formula>AND(#REF!&lt;&gt;"COMPOSICAO",#REF!&lt;&gt;"INSUMO",#REF!&lt;&gt;"")</formula>
    </cfRule>
    <cfRule type="expression" dxfId="4866" priority="970" stopIfTrue="1">
      <formula>AND(OR(#REF!="COMPOSICAO",#REF!="INSUMO",#REF!&lt;&gt;""),#REF!&lt;&gt;"")</formula>
    </cfRule>
  </conditionalFormatting>
  <conditionalFormatting sqref="A1251:B1254 D1249:D1254">
    <cfRule type="expression" dxfId="4865" priority="967" stopIfTrue="1">
      <formula>AND(#REF!&lt;&gt;"COMPOSICAO",#REF!&lt;&gt;"INSUMO",#REF!&lt;&gt;"")</formula>
    </cfRule>
    <cfRule type="expression" dxfId="4864" priority="968" stopIfTrue="1">
      <formula>AND(OR(#REF!="COMPOSICAO",#REF!="INSUMO",#REF!&lt;&gt;""),#REF!&lt;&gt;"")</formula>
    </cfRule>
  </conditionalFormatting>
  <conditionalFormatting sqref="C1251:C1254">
    <cfRule type="expression" dxfId="4863" priority="965" stopIfTrue="1">
      <formula>AND(#REF!&lt;&gt;"COMPOSICAO",#REF!&lt;&gt;"INSUMO",#REF!&lt;&gt;"")</formula>
    </cfRule>
  </conditionalFormatting>
  <conditionalFormatting sqref="C1251:C1254">
    <cfRule type="expression" dxfId="4862" priority="966" stopIfTrue="1">
      <formula>AND(OR(#REF!="COMPOSICAO",#REF!="INSUMO",#REF!&lt;&gt;""),#REF!&lt;&gt;"")</formula>
    </cfRule>
  </conditionalFormatting>
  <conditionalFormatting sqref="A1248">
    <cfRule type="expression" dxfId="4861" priority="963" stopIfTrue="1">
      <formula>AND(#REF!&lt;&gt;"COMPOSICAO",#REF!&lt;&gt;"INSUMO",#REF!&lt;&gt;"")</formula>
    </cfRule>
    <cfRule type="expression" dxfId="4860" priority="964" stopIfTrue="1">
      <formula>AND(OR(#REF!="COMPOSICAO",#REF!="INSUMO",#REF!&lt;&gt;""),#REF!&lt;&gt;"")</formula>
    </cfRule>
  </conditionalFormatting>
  <conditionalFormatting sqref="A1247:C1247">
    <cfRule type="expression" dxfId="4859" priority="961" stopIfTrue="1">
      <formula>AND(#REF!&lt;&gt;"COMPOSICAO",#REF!&lt;&gt;"INSUMO",#REF!&lt;&gt;"")</formula>
    </cfRule>
    <cfRule type="expression" dxfId="4858" priority="962" stopIfTrue="1">
      <formula>AND(OR(#REF!="COMPOSICAO",#REF!="INSUMO",#REF!&lt;&gt;""),#REF!&lt;&gt;"")</formula>
    </cfRule>
  </conditionalFormatting>
  <conditionalFormatting sqref="E1248:F1248">
    <cfRule type="expression" dxfId="4857" priority="959" stopIfTrue="1">
      <formula>AND(#REF!&lt;&gt;"COMPOSICAO",#REF!&lt;&gt;"INSUMO",#REF!&lt;&gt;"")</formula>
    </cfRule>
    <cfRule type="expression" dxfId="4856" priority="960" stopIfTrue="1">
      <formula>AND(OR(#REF!="COMPOSICAO",#REF!="INSUMO",#REF!&lt;&gt;""),#REF!&lt;&gt;"")</formula>
    </cfRule>
  </conditionalFormatting>
  <conditionalFormatting sqref="B1248:D1248">
    <cfRule type="expression" dxfId="4855" priority="957" stopIfTrue="1">
      <formula>AND(#REF!&lt;&gt;"COMPOSICAO",#REF!&lt;&gt;"INSUMO",#REF!&lt;&gt;"")</formula>
    </cfRule>
    <cfRule type="expression" dxfId="4854" priority="958" stopIfTrue="1">
      <formula>AND(OR(#REF!="COMPOSICAO",#REF!="INSUMO",#REF!&lt;&gt;""),#REF!&lt;&gt;"")</formula>
    </cfRule>
  </conditionalFormatting>
  <conditionalFormatting sqref="C1249:C1250">
    <cfRule type="expression" dxfId="4853" priority="955" stopIfTrue="1">
      <formula>AND(#REF!&lt;&gt;"COMPOSICAO",#REF!&lt;&gt;"INSUMO",#REF!&lt;&gt;"")</formula>
    </cfRule>
  </conditionalFormatting>
  <conditionalFormatting sqref="C1249:C1250">
    <cfRule type="expression" dxfId="4852" priority="956" stopIfTrue="1">
      <formula>AND(OR(#REF!="COMPOSICAO",#REF!="INSUMO",#REF!&lt;&gt;""),#REF!&lt;&gt;"")</formula>
    </cfRule>
  </conditionalFormatting>
  <conditionalFormatting sqref="A1249:B1250">
    <cfRule type="expression" dxfId="4851" priority="953" stopIfTrue="1">
      <formula>AND(#REF!&lt;&gt;"COMPOSICAO",#REF!&lt;&gt;"INSUMO",#REF!&lt;&gt;"")</formula>
    </cfRule>
    <cfRule type="expression" dxfId="4850" priority="954" stopIfTrue="1">
      <formula>AND(OR(#REF!="COMPOSICAO",#REF!="INSUMO",#REF!&lt;&gt;""),#REF!&lt;&gt;"")</formula>
    </cfRule>
  </conditionalFormatting>
  <conditionalFormatting sqref="E1261:F1266">
    <cfRule type="expression" dxfId="4849" priority="951" stopIfTrue="1">
      <formula>AND(#REF!&lt;&gt;"COMPOSICAO",#REF!&lt;&gt;"INSUMO",#REF!&lt;&gt;"")</formula>
    </cfRule>
    <cfRule type="expression" dxfId="4848" priority="952" stopIfTrue="1">
      <formula>AND(OR(#REF!="COMPOSICAO",#REF!="INSUMO",#REF!&lt;&gt;""),#REF!&lt;&gt;"")</formula>
    </cfRule>
  </conditionalFormatting>
  <conditionalFormatting sqref="A1263:B1266 D1261:D1266">
    <cfRule type="expression" dxfId="4847" priority="949" stopIfTrue="1">
      <formula>AND(#REF!&lt;&gt;"COMPOSICAO",#REF!&lt;&gt;"INSUMO",#REF!&lt;&gt;"")</formula>
    </cfRule>
    <cfRule type="expression" dxfId="4846" priority="950" stopIfTrue="1">
      <formula>AND(OR(#REF!="COMPOSICAO",#REF!="INSUMO",#REF!&lt;&gt;""),#REF!&lt;&gt;"")</formula>
    </cfRule>
  </conditionalFormatting>
  <conditionalFormatting sqref="C1263:C1266">
    <cfRule type="expression" dxfId="4845" priority="947" stopIfTrue="1">
      <formula>AND(#REF!&lt;&gt;"COMPOSICAO",#REF!&lt;&gt;"INSUMO",#REF!&lt;&gt;"")</formula>
    </cfRule>
  </conditionalFormatting>
  <conditionalFormatting sqref="C1263:C1266">
    <cfRule type="expression" dxfId="4844" priority="948" stopIfTrue="1">
      <formula>AND(OR(#REF!="COMPOSICAO",#REF!="INSUMO",#REF!&lt;&gt;""),#REF!&lt;&gt;"")</formula>
    </cfRule>
  </conditionalFormatting>
  <conditionalFormatting sqref="A1260">
    <cfRule type="expression" dxfId="4843" priority="945" stopIfTrue="1">
      <formula>AND(#REF!&lt;&gt;"COMPOSICAO",#REF!&lt;&gt;"INSUMO",#REF!&lt;&gt;"")</formula>
    </cfRule>
    <cfRule type="expression" dxfId="4842" priority="946" stopIfTrue="1">
      <formula>AND(OR(#REF!="COMPOSICAO",#REF!="INSUMO",#REF!&lt;&gt;""),#REF!&lt;&gt;"")</formula>
    </cfRule>
  </conditionalFormatting>
  <conditionalFormatting sqref="A1259:C1259">
    <cfRule type="expression" dxfId="4841" priority="943" stopIfTrue="1">
      <formula>AND(#REF!&lt;&gt;"COMPOSICAO",#REF!&lt;&gt;"INSUMO",#REF!&lt;&gt;"")</formula>
    </cfRule>
    <cfRule type="expression" dxfId="4840" priority="944" stopIfTrue="1">
      <formula>AND(OR(#REF!="COMPOSICAO",#REF!="INSUMO",#REF!&lt;&gt;""),#REF!&lt;&gt;"")</formula>
    </cfRule>
  </conditionalFormatting>
  <conditionalFormatting sqref="E1260:F1260">
    <cfRule type="expression" dxfId="4839" priority="941" stopIfTrue="1">
      <formula>AND(#REF!&lt;&gt;"COMPOSICAO",#REF!&lt;&gt;"INSUMO",#REF!&lt;&gt;"")</formula>
    </cfRule>
    <cfRule type="expression" dxfId="4838" priority="942" stopIfTrue="1">
      <formula>AND(OR(#REF!="COMPOSICAO",#REF!="INSUMO",#REF!&lt;&gt;""),#REF!&lt;&gt;"")</formula>
    </cfRule>
  </conditionalFormatting>
  <conditionalFormatting sqref="B1260:D1260">
    <cfRule type="expression" dxfId="4837" priority="939" stopIfTrue="1">
      <formula>AND(#REF!&lt;&gt;"COMPOSICAO",#REF!&lt;&gt;"INSUMO",#REF!&lt;&gt;"")</formula>
    </cfRule>
    <cfRule type="expression" dxfId="4836" priority="940" stopIfTrue="1">
      <formula>AND(OR(#REF!="COMPOSICAO",#REF!="INSUMO",#REF!&lt;&gt;""),#REF!&lt;&gt;"")</formula>
    </cfRule>
  </conditionalFormatting>
  <conditionalFormatting sqref="C1261:C1262">
    <cfRule type="expression" dxfId="4835" priority="937" stopIfTrue="1">
      <formula>AND(#REF!&lt;&gt;"COMPOSICAO",#REF!&lt;&gt;"INSUMO",#REF!&lt;&gt;"")</formula>
    </cfRule>
  </conditionalFormatting>
  <conditionalFormatting sqref="C1261:C1262">
    <cfRule type="expression" dxfId="4834" priority="938" stopIfTrue="1">
      <formula>AND(OR(#REF!="COMPOSICAO",#REF!="INSUMO",#REF!&lt;&gt;""),#REF!&lt;&gt;"")</formula>
    </cfRule>
  </conditionalFormatting>
  <conditionalFormatting sqref="A1261:B1262">
    <cfRule type="expression" dxfId="4833" priority="935" stopIfTrue="1">
      <formula>AND(#REF!&lt;&gt;"COMPOSICAO",#REF!&lt;&gt;"INSUMO",#REF!&lt;&gt;"")</formula>
    </cfRule>
    <cfRule type="expression" dxfId="4832" priority="936" stopIfTrue="1">
      <formula>AND(OR(#REF!="COMPOSICAO",#REF!="INSUMO",#REF!&lt;&gt;""),#REF!&lt;&gt;"")</formula>
    </cfRule>
  </conditionalFormatting>
  <conditionalFormatting sqref="E1273:F1278">
    <cfRule type="expression" dxfId="4831" priority="915" stopIfTrue="1">
      <formula>AND(#REF!&lt;&gt;"COMPOSICAO",#REF!&lt;&gt;"INSUMO",#REF!&lt;&gt;"")</formula>
    </cfRule>
    <cfRule type="expression" dxfId="4830" priority="916" stopIfTrue="1">
      <formula>AND(OR(#REF!="COMPOSICAO",#REF!="INSUMO",#REF!&lt;&gt;""),#REF!&lt;&gt;"")</formula>
    </cfRule>
  </conditionalFormatting>
  <conditionalFormatting sqref="A1275:B1278 D1273 D1275:D1278">
    <cfRule type="expression" dxfId="4829" priority="913" stopIfTrue="1">
      <formula>AND(#REF!&lt;&gt;"COMPOSICAO",#REF!&lt;&gt;"INSUMO",#REF!&lt;&gt;"")</formula>
    </cfRule>
    <cfRule type="expression" dxfId="4828" priority="914" stopIfTrue="1">
      <formula>AND(OR(#REF!="COMPOSICAO",#REF!="INSUMO",#REF!&lt;&gt;""),#REF!&lt;&gt;"")</formula>
    </cfRule>
  </conditionalFormatting>
  <conditionalFormatting sqref="C1275:C1278">
    <cfRule type="expression" dxfId="4827" priority="911" stopIfTrue="1">
      <formula>AND(#REF!&lt;&gt;"COMPOSICAO",#REF!&lt;&gt;"INSUMO",#REF!&lt;&gt;"")</formula>
    </cfRule>
  </conditionalFormatting>
  <conditionalFormatting sqref="C1275:C1278">
    <cfRule type="expression" dxfId="4826" priority="912" stopIfTrue="1">
      <formula>AND(OR(#REF!="COMPOSICAO",#REF!="INSUMO",#REF!&lt;&gt;""),#REF!&lt;&gt;"")</formula>
    </cfRule>
  </conditionalFormatting>
  <conditionalFormatting sqref="A1272">
    <cfRule type="expression" dxfId="4825" priority="909" stopIfTrue="1">
      <formula>AND(#REF!&lt;&gt;"COMPOSICAO",#REF!&lt;&gt;"INSUMO",#REF!&lt;&gt;"")</formula>
    </cfRule>
    <cfRule type="expression" dxfId="4824" priority="910" stopIfTrue="1">
      <formula>AND(OR(#REF!="COMPOSICAO",#REF!="INSUMO",#REF!&lt;&gt;""),#REF!&lt;&gt;"")</formula>
    </cfRule>
  </conditionalFormatting>
  <conditionalFormatting sqref="A1271:C1271">
    <cfRule type="expression" dxfId="4823" priority="907" stopIfTrue="1">
      <formula>AND(#REF!&lt;&gt;"COMPOSICAO",#REF!&lt;&gt;"INSUMO",#REF!&lt;&gt;"")</formula>
    </cfRule>
    <cfRule type="expression" dxfId="4822" priority="908" stopIfTrue="1">
      <formula>AND(OR(#REF!="COMPOSICAO",#REF!="INSUMO",#REF!&lt;&gt;""),#REF!&lt;&gt;"")</formula>
    </cfRule>
  </conditionalFormatting>
  <conditionalFormatting sqref="E1272:F1272">
    <cfRule type="expression" dxfId="4821" priority="905" stopIfTrue="1">
      <formula>AND(#REF!&lt;&gt;"COMPOSICAO",#REF!&lt;&gt;"INSUMO",#REF!&lt;&gt;"")</formula>
    </cfRule>
    <cfRule type="expression" dxfId="4820" priority="906" stopIfTrue="1">
      <formula>AND(OR(#REF!="COMPOSICAO",#REF!="INSUMO",#REF!&lt;&gt;""),#REF!&lt;&gt;"")</formula>
    </cfRule>
  </conditionalFormatting>
  <conditionalFormatting sqref="B1272:D1272">
    <cfRule type="expression" dxfId="4819" priority="903" stopIfTrue="1">
      <formula>AND(#REF!&lt;&gt;"COMPOSICAO",#REF!&lt;&gt;"INSUMO",#REF!&lt;&gt;"")</formula>
    </cfRule>
    <cfRule type="expression" dxfId="4818" priority="904" stopIfTrue="1">
      <formula>AND(OR(#REF!="COMPOSICAO",#REF!="INSUMO",#REF!&lt;&gt;""),#REF!&lt;&gt;"")</formula>
    </cfRule>
  </conditionalFormatting>
  <conditionalFormatting sqref="C1273:C1274">
    <cfRule type="expression" dxfId="4817" priority="901" stopIfTrue="1">
      <formula>AND(#REF!&lt;&gt;"COMPOSICAO",#REF!&lt;&gt;"INSUMO",#REF!&lt;&gt;"")</formula>
    </cfRule>
  </conditionalFormatting>
  <conditionalFormatting sqref="C1273:C1274">
    <cfRule type="expression" dxfId="4816" priority="902" stopIfTrue="1">
      <formula>AND(OR(#REF!="COMPOSICAO",#REF!="INSUMO",#REF!&lt;&gt;""),#REF!&lt;&gt;"")</formula>
    </cfRule>
  </conditionalFormatting>
  <conditionalFormatting sqref="A1273:B1274">
    <cfRule type="expression" dxfId="4815" priority="899" stopIfTrue="1">
      <formula>AND(#REF!&lt;&gt;"COMPOSICAO",#REF!&lt;&gt;"INSUMO",#REF!&lt;&gt;"")</formula>
    </cfRule>
    <cfRule type="expression" dxfId="4814" priority="900" stopIfTrue="1">
      <formula>AND(OR(#REF!="COMPOSICAO",#REF!="INSUMO",#REF!&lt;&gt;""),#REF!&lt;&gt;"")</formula>
    </cfRule>
  </conditionalFormatting>
  <conditionalFormatting sqref="E1285:F1290">
    <cfRule type="expression" dxfId="4813" priority="897" stopIfTrue="1">
      <formula>AND(#REF!&lt;&gt;"COMPOSICAO",#REF!&lt;&gt;"INSUMO",#REF!&lt;&gt;"")</formula>
    </cfRule>
    <cfRule type="expression" dxfId="4812" priority="898" stopIfTrue="1">
      <formula>AND(OR(#REF!="COMPOSICAO",#REF!="INSUMO",#REF!&lt;&gt;""),#REF!&lt;&gt;"")</formula>
    </cfRule>
  </conditionalFormatting>
  <conditionalFormatting sqref="A1285:B1290 D1285:D1290">
    <cfRule type="expression" dxfId="4811" priority="895" stopIfTrue="1">
      <formula>AND(#REF!&lt;&gt;"COMPOSICAO",#REF!&lt;&gt;"INSUMO",#REF!&lt;&gt;"")</formula>
    </cfRule>
    <cfRule type="expression" dxfId="4810" priority="896" stopIfTrue="1">
      <formula>AND(OR(#REF!="COMPOSICAO",#REF!="INSUMO",#REF!&lt;&gt;""),#REF!&lt;&gt;"")</formula>
    </cfRule>
  </conditionalFormatting>
  <conditionalFormatting sqref="C1285:C1290">
    <cfRule type="expression" dxfId="4809" priority="893" stopIfTrue="1">
      <formula>AND(#REF!&lt;&gt;"COMPOSICAO",#REF!&lt;&gt;"INSUMO",#REF!&lt;&gt;"")</formula>
    </cfRule>
  </conditionalFormatting>
  <conditionalFormatting sqref="C1285:C1290">
    <cfRule type="expression" dxfId="4808" priority="894" stopIfTrue="1">
      <formula>AND(OR(#REF!="COMPOSICAO",#REF!="INSUMO",#REF!&lt;&gt;""),#REF!&lt;&gt;"")</formula>
    </cfRule>
  </conditionalFormatting>
  <conditionalFormatting sqref="A1284">
    <cfRule type="expression" dxfId="4807" priority="891" stopIfTrue="1">
      <formula>AND(#REF!&lt;&gt;"COMPOSICAO",#REF!&lt;&gt;"INSUMO",#REF!&lt;&gt;"")</formula>
    </cfRule>
    <cfRule type="expression" dxfId="4806" priority="892" stopIfTrue="1">
      <formula>AND(OR(#REF!="COMPOSICAO",#REF!="INSUMO",#REF!&lt;&gt;""),#REF!&lt;&gt;"")</formula>
    </cfRule>
  </conditionalFormatting>
  <conditionalFormatting sqref="A1283:C1283">
    <cfRule type="expression" dxfId="4805" priority="889" stopIfTrue="1">
      <formula>AND(#REF!&lt;&gt;"COMPOSICAO",#REF!&lt;&gt;"INSUMO",#REF!&lt;&gt;"")</formula>
    </cfRule>
    <cfRule type="expression" dxfId="4804" priority="890" stopIfTrue="1">
      <formula>AND(OR(#REF!="COMPOSICAO",#REF!="INSUMO",#REF!&lt;&gt;""),#REF!&lt;&gt;"")</formula>
    </cfRule>
  </conditionalFormatting>
  <conditionalFormatting sqref="E1284:F1284">
    <cfRule type="expression" dxfId="4803" priority="887" stopIfTrue="1">
      <formula>AND(#REF!&lt;&gt;"COMPOSICAO",#REF!&lt;&gt;"INSUMO",#REF!&lt;&gt;"")</formula>
    </cfRule>
    <cfRule type="expression" dxfId="4802" priority="888" stopIfTrue="1">
      <formula>AND(OR(#REF!="COMPOSICAO",#REF!="INSUMO",#REF!&lt;&gt;""),#REF!&lt;&gt;"")</formula>
    </cfRule>
  </conditionalFormatting>
  <conditionalFormatting sqref="B1284:D1284">
    <cfRule type="expression" dxfId="4801" priority="885" stopIfTrue="1">
      <formula>AND(#REF!&lt;&gt;"COMPOSICAO",#REF!&lt;&gt;"INSUMO",#REF!&lt;&gt;"")</formula>
    </cfRule>
    <cfRule type="expression" dxfId="4800" priority="886" stopIfTrue="1">
      <formula>AND(OR(#REF!="COMPOSICAO",#REF!="INSUMO",#REF!&lt;&gt;""),#REF!&lt;&gt;"")</formula>
    </cfRule>
  </conditionalFormatting>
  <conditionalFormatting sqref="A1300:B1300 D1299:D1300 E1297:F1301 A1301">
    <cfRule type="expression" dxfId="4799" priority="883" stopIfTrue="1">
      <formula>AND(#REF!&lt;&gt;"COMPOSICAO",#REF!&lt;&gt;"INSUMO",#REF!&lt;&gt;"")</formula>
    </cfRule>
    <cfRule type="expression" dxfId="4798" priority="884" stopIfTrue="1">
      <formula>AND(OR(#REF!="COMPOSICAO",#REF!="INSUMO",#REF!&lt;&gt;""),#REF!&lt;&gt;"")</formula>
    </cfRule>
  </conditionalFormatting>
  <conditionalFormatting sqref="C1300:C1301">
    <cfRule type="expression" dxfId="4797" priority="881" stopIfTrue="1">
      <formula>AND(#REF!&lt;&gt;"COMPOSICAO",#REF!&lt;&gt;"INSUMO",#REF!&lt;&gt;"")</formula>
    </cfRule>
  </conditionalFormatting>
  <conditionalFormatting sqref="C1300:C1301">
    <cfRule type="expression" dxfId="4796" priority="882" stopIfTrue="1">
      <formula>AND(OR(#REF!="COMPOSICAO",#REF!="INSUMO",#REF!&lt;&gt;""),#REF!&lt;&gt;"")</formula>
    </cfRule>
  </conditionalFormatting>
  <conditionalFormatting sqref="A1296">
    <cfRule type="expression" dxfId="4795" priority="879" stopIfTrue="1">
      <formula>AND(#REF!&lt;&gt;"COMPOSICAO",#REF!&lt;&gt;"INSUMO",#REF!&lt;&gt;"")</formula>
    </cfRule>
    <cfRule type="expression" dxfId="4794" priority="880" stopIfTrue="1">
      <formula>AND(OR(#REF!="COMPOSICAO",#REF!="INSUMO",#REF!&lt;&gt;""),#REF!&lt;&gt;"")</formula>
    </cfRule>
  </conditionalFormatting>
  <conditionalFormatting sqref="A1295:C1295">
    <cfRule type="expression" dxfId="4793" priority="877" stopIfTrue="1">
      <formula>AND(#REF!&lt;&gt;"COMPOSICAO",#REF!&lt;&gt;"INSUMO",#REF!&lt;&gt;"")</formula>
    </cfRule>
    <cfRule type="expression" dxfId="4792" priority="878" stopIfTrue="1">
      <formula>AND(OR(#REF!="COMPOSICAO",#REF!="INSUMO",#REF!&lt;&gt;""),#REF!&lt;&gt;"")</formula>
    </cfRule>
  </conditionalFormatting>
  <conditionalFormatting sqref="A1299">
    <cfRule type="expression" dxfId="4791" priority="875" stopIfTrue="1">
      <formula>AND(#REF!&lt;&gt;"COMPOSICAO",#REF!&lt;&gt;"INSUMO",#REF!&lt;&gt;"")</formula>
    </cfRule>
    <cfRule type="expression" dxfId="4790" priority="876" stopIfTrue="1">
      <formula>AND(OR(#REF!="COMPOSICAO",#REF!="INSUMO",#REF!&lt;&gt;""),#REF!&lt;&gt;"")</formula>
    </cfRule>
  </conditionalFormatting>
  <conditionalFormatting sqref="B1299">
    <cfRule type="expression" dxfId="4789" priority="873" stopIfTrue="1">
      <formula>AND(#REF!&lt;&gt;"COMPOSICAO",#REF!&lt;&gt;"INSUMO",#REF!&lt;&gt;"")</formula>
    </cfRule>
    <cfRule type="expression" dxfId="4788" priority="874" stopIfTrue="1">
      <formula>AND(OR(#REF!="COMPOSICAO",#REF!="INSUMO",#REF!&lt;&gt;""),#REF!&lt;&gt;"")</formula>
    </cfRule>
  </conditionalFormatting>
  <conditionalFormatting sqref="C1299">
    <cfRule type="expression" dxfId="4787" priority="871" stopIfTrue="1">
      <formula>AND(#REF!&lt;&gt;"COMPOSICAO",#REF!&lt;&gt;"INSUMO",#REF!&lt;&gt;"")</formula>
    </cfRule>
  </conditionalFormatting>
  <conditionalFormatting sqref="C1299">
    <cfRule type="expression" dxfId="4786" priority="872" stopIfTrue="1">
      <formula>AND(OR(#REF!="COMPOSICAO",#REF!="INSUMO",#REF!&lt;&gt;""),#REF!&lt;&gt;"")</formula>
    </cfRule>
  </conditionalFormatting>
  <conditionalFormatting sqref="D1297">
    <cfRule type="expression" dxfId="4785" priority="865" stopIfTrue="1">
      <formula>AND(#REF!&lt;&gt;"COMPOSICAO",#REF!&lt;&gt;"INSUMO",#REF!&lt;&gt;"")</formula>
    </cfRule>
    <cfRule type="expression" dxfId="4784" priority="866" stopIfTrue="1">
      <formula>AND(OR(#REF!="COMPOSICAO",#REF!="INSUMO",#REF!&lt;&gt;""),#REF!&lt;&gt;"")</formula>
    </cfRule>
  </conditionalFormatting>
  <conditionalFormatting sqref="E1296:F1296">
    <cfRule type="expression" dxfId="4783" priority="863" stopIfTrue="1">
      <formula>AND(#REF!&lt;&gt;"COMPOSICAO",#REF!&lt;&gt;"INSUMO",#REF!&lt;&gt;"")</formula>
    </cfRule>
    <cfRule type="expression" dxfId="4782" priority="864" stopIfTrue="1">
      <formula>AND(OR(#REF!="COMPOSICAO",#REF!="INSUMO",#REF!&lt;&gt;""),#REF!&lt;&gt;"")</formula>
    </cfRule>
  </conditionalFormatting>
  <conditionalFormatting sqref="B1296:D1296">
    <cfRule type="expression" dxfId="4781" priority="861" stopIfTrue="1">
      <formula>AND(#REF!&lt;&gt;"COMPOSICAO",#REF!&lt;&gt;"INSUMO",#REF!&lt;&gt;"")</formula>
    </cfRule>
    <cfRule type="expression" dxfId="4780" priority="862" stopIfTrue="1">
      <formula>AND(OR(#REF!="COMPOSICAO",#REF!="INSUMO",#REF!&lt;&gt;""),#REF!&lt;&gt;"")</formula>
    </cfRule>
  </conditionalFormatting>
  <conditionalFormatting sqref="C1297:C1298">
    <cfRule type="expression" dxfId="4779" priority="859" stopIfTrue="1">
      <formula>AND(#REF!&lt;&gt;"COMPOSICAO",#REF!&lt;&gt;"INSUMO",#REF!&lt;&gt;"")</formula>
    </cfRule>
  </conditionalFormatting>
  <conditionalFormatting sqref="C1297:C1298">
    <cfRule type="expression" dxfId="4778" priority="860" stopIfTrue="1">
      <formula>AND(OR(#REF!="COMPOSICAO",#REF!="INSUMO",#REF!&lt;&gt;""),#REF!&lt;&gt;"")</formula>
    </cfRule>
  </conditionalFormatting>
  <conditionalFormatting sqref="A1297:B1298">
    <cfRule type="expression" dxfId="4777" priority="857" stopIfTrue="1">
      <formula>AND(#REF!&lt;&gt;"COMPOSICAO",#REF!&lt;&gt;"INSUMO",#REF!&lt;&gt;"")</formula>
    </cfRule>
    <cfRule type="expression" dxfId="4776" priority="858" stopIfTrue="1">
      <formula>AND(OR(#REF!="COMPOSICAO",#REF!="INSUMO",#REF!&lt;&gt;""),#REF!&lt;&gt;"")</formula>
    </cfRule>
  </conditionalFormatting>
  <conditionalFormatting sqref="B1301">
    <cfRule type="expression" dxfId="4775" priority="855" stopIfTrue="1">
      <formula>AND(#REF!&lt;&gt;"COMPOSICAO",#REF!&lt;&gt;"INSUMO",#REF!&lt;&gt;"")</formula>
    </cfRule>
    <cfRule type="expression" dxfId="4774" priority="856" stopIfTrue="1">
      <formula>AND(OR(#REF!="COMPOSICAO",#REF!="INSUMO",#REF!&lt;&gt;""),#REF!&lt;&gt;"")</formula>
    </cfRule>
  </conditionalFormatting>
  <conditionalFormatting sqref="D1301">
    <cfRule type="expression" dxfId="4773" priority="853" stopIfTrue="1">
      <formula>AND(#REF!&lt;&gt;"COMPOSICAO",#REF!&lt;&gt;"INSUMO",#REF!&lt;&gt;"")</formula>
    </cfRule>
    <cfRule type="expression" dxfId="4772" priority="854" stopIfTrue="1">
      <formula>AND(OR(#REF!="COMPOSICAO",#REF!="INSUMO",#REF!&lt;&gt;""),#REF!&lt;&gt;"")</formula>
    </cfRule>
  </conditionalFormatting>
  <conditionalFormatting sqref="A1309:B1309 D1308:D1309 A1310">
    <cfRule type="expression" dxfId="4771" priority="851" stopIfTrue="1">
      <formula>AND(#REF!&lt;&gt;"COMPOSICAO",#REF!&lt;&gt;"INSUMO",#REF!&lt;&gt;"")</formula>
    </cfRule>
    <cfRule type="expression" dxfId="4770" priority="852" stopIfTrue="1">
      <formula>AND(OR(#REF!="COMPOSICAO",#REF!="INSUMO",#REF!&lt;&gt;""),#REF!&lt;&gt;"")</formula>
    </cfRule>
  </conditionalFormatting>
  <conditionalFormatting sqref="C1309">
    <cfRule type="expression" dxfId="4769" priority="849" stopIfTrue="1">
      <formula>AND(#REF!&lt;&gt;"COMPOSICAO",#REF!&lt;&gt;"INSUMO",#REF!&lt;&gt;"")</formula>
    </cfRule>
  </conditionalFormatting>
  <conditionalFormatting sqref="C1309">
    <cfRule type="expression" dxfId="4768" priority="850" stopIfTrue="1">
      <formula>AND(OR(#REF!="COMPOSICAO",#REF!="INSUMO",#REF!&lt;&gt;""),#REF!&lt;&gt;"")</formula>
    </cfRule>
  </conditionalFormatting>
  <conditionalFormatting sqref="A1307">
    <cfRule type="expression" dxfId="4767" priority="847" stopIfTrue="1">
      <formula>AND(#REF!&lt;&gt;"COMPOSICAO",#REF!&lt;&gt;"INSUMO",#REF!&lt;&gt;"")</formula>
    </cfRule>
    <cfRule type="expression" dxfId="4766" priority="848" stopIfTrue="1">
      <formula>AND(OR(#REF!="COMPOSICAO",#REF!="INSUMO",#REF!&lt;&gt;""),#REF!&lt;&gt;"")</formula>
    </cfRule>
  </conditionalFormatting>
  <conditionalFormatting sqref="A1306:C1306">
    <cfRule type="expression" dxfId="4765" priority="845" stopIfTrue="1">
      <formula>AND(#REF!&lt;&gt;"COMPOSICAO",#REF!&lt;&gt;"INSUMO",#REF!&lt;&gt;"")</formula>
    </cfRule>
    <cfRule type="expression" dxfId="4764" priority="846" stopIfTrue="1">
      <formula>AND(OR(#REF!="COMPOSICAO",#REF!="INSUMO",#REF!&lt;&gt;""),#REF!&lt;&gt;"")</formula>
    </cfRule>
  </conditionalFormatting>
  <conditionalFormatting sqref="A1308">
    <cfRule type="expression" dxfId="4763" priority="843" stopIfTrue="1">
      <formula>AND(#REF!&lt;&gt;"COMPOSICAO",#REF!&lt;&gt;"INSUMO",#REF!&lt;&gt;"")</formula>
    </cfRule>
    <cfRule type="expression" dxfId="4762" priority="844" stopIfTrue="1">
      <formula>AND(OR(#REF!="COMPOSICAO",#REF!="INSUMO",#REF!&lt;&gt;""),#REF!&lt;&gt;"")</formula>
    </cfRule>
  </conditionalFormatting>
  <conditionalFormatting sqref="B1308">
    <cfRule type="expression" dxfId="4761" priority="841" stopIfTrue="1">
      <formula>AND(#REF!&lt;&gt;"COMPOSICAO",#REF!&lt;&gt;"INSUMO",#REF!&lt;&gt;"")</formula>
    </cfRule>
    <cfRule type="expression" dxfId="4760" priority="842" stopIfTrue="1">
      <formula>AND(OR(#REF!="COMPOSICAO",#REF!="INSUMO",#REF!&lt;&gt;""),#REF!&lt;&gt;"")</formula>
    </cfRule>
  </conditionalFormatting>
  <conditionalFormatting sqref="C1308">
    <cfRule type="expression" dxfId="4759" priority="839" stopIfTrue="1">
      <formula>AND(#REF!&lt;&gt;"COMPOSICAO",#REF!&lt;&gt;"INSUMO",#REF!&lt;&gt;"")</formula>
    </cfRule>
  </conditionalFormatting>
  <conditionalFormatting sqref="C1308">
    <cfRule type="expression" dxfId="4758" priority="840" stopIfTrue="1">
      <formula>AND(OR(#REF!="COMPOSICAO",#REF!="INSUMO",#REF!&lt;&gt;""),#REF!&lt;&gt;"")</formula>
    </cfRule>
  </conditionalFormatting>
  <conditionalFormatting sqref="E1307:F1307">
    <cfRule type="expression" dxfId="4757" priority="835" stopIfTrue="1">
      <formula>AND(#REF!&lt;&gt;"COMPOSICAO",#REF!&lt;&gt;"INSUMO",#REF!&lt;&gt;"")</formula>
    </cfRule>
    <cfRule type="expression" dxfId="4756" priority="836" stopIfTrue="1">
      <formula>AND(OR(#REF!="COMPOSICAO",#REF!="INSUMO",#REF!&lt;&gt;""),#REF!&lt;&gt;"")</formula>
    </cfRule>
  </conditionalFormatting>
  <conditionalFormatting sqref="B1307:D1307">
    <cfRule type="expression" dxfId="4755" priority="833" stopIfTrue="1">
      <formula>AND(#REF!&lt;&gt;"COMPOSICAO",#REF!&lt;&gt;"INSUMO",#REF!&lt;&gt;"")</formula>
    </cfRule>
    <cfRule type="expression" dxfId="4754" priority="834" stopIfTrue="1">
      <formula>AND(OR(#REF!="COMPOSICAO",#REF!="INSUMO",#REF!&lt;&gt;""),#REF!&lt;&gt;"")</formula>
    </cfRule>
  </conditionalFormatting>
  <conditionalFormatting sqref="B1310">
    <cfRule type="expression" dxfId="4753" priority="827" stopIfTrue="1">
      <formula>AND(#REF!&lt;&gt;"COMPOSICAO",#REF!&lt;&gt;"INSUMO",#REF!&lt;&gt;"")</formula>
    </cfRule>
    <cfRule type="expression" dxfId="4752" priority="828" stopIfTrue="1">
      <formula>AND(OR(#REF!="COMPOSICAO",#REF!="INSUMO",#REF!&lt;&gt;""),#REF!&lt;&gt;"")</formula>
    </cfRule>
  </conditionalFormatting>
  <conditionalFormatting sqref="C1310">
    <cfRule type="expression" dxfId="4751" priority="823" stopIfTrue="1">
      <formula>AND(#REF!&lt;&gt;"COMPOSICAO",#REF!&lt;&gt;"INSUMO",#REF!&lt;&gt;"")</formula>
    </cfRule>
  </conditionalFormatting>
  <conditionalFormatting sqref="C1310">
    <cfRule type="expression" dxfId="4750" priority="824" stopIfTrue="1">
      <formula>AND(OR(#REF!="COMPOSICAO",#REF!="INSUMO",#REF!&lt;&gt;""),#REF!&lt;&gt;"")</formula>
    </cfRule>
  </conditionalFormatting>
  <conditionalFormatting sqref="A1320:B1320 D1319:D1320 E1317:F1321 A1321">
    <cfRule type="expression" dxfId="4749" priority="819" stopIfTrue="1">
      <formula>AND(#REF!&lt;&gt;"COMPOSICAO",#REF!&lt;&gt;"INSUMO",#REF!&lt;&gt;"")</formula>
    </cfRule>
    <cfRule type="expression" dxfId="4748" priority="820" stopIfTrue="1">
      <formula>AND(OR(#REF!="COMPOSICAO",#REF!="INSUMO",#REF!&lt;&gt;""),#REF!&lt;&gt;"")</formula>
    </cfRule>
  </conditionalFormatting>
  <conditionalFormatting sqref="C1320">
    <cfRule type="expression" dxfId="4747" priority="817" stopIfTrue="1">
      <formula>AND(#REF!&lt;&gt;"COMPOSICAO",#REF!&lt;&gt;"INSUMO",#REF!&lt;&gt;"")</formula>
    </cfRule>
  </conditionalFormatting>
  <conditionalFormatting sqref="C1320">
    <cfRule type="expression" dxfId="4746" priority="818" stopIfTrue="1">
      <formula>AND(OR(#REF!="COMPOSICAO",#REF!="INSUMO",#REF!&lt;&gt;""),#REF!&lt;&gt;"")</formula>
    </cfRule>
  </conditionalFormatting>
  <conditionalFormatting sqref="A1316">
    <cfRule type="expression" dxfId="4745" priority="815" stopIfTrue="1">
      <formula>AND(#REF!&lt;&gt;"COMPOSICAO",#REF!&lt;&gt;"INSUMO",#REF!&lt;&gt;"")</formula>
    </cfRule>
    <cfRule type="expression" dxfId="4744" priority="816" stopIfTrue="1">
      <formula>AND(OR(#REF!="COMPOSICAO",#REF!="INSUMO",#REF!&lt;&gt;""),#REF!&lt;&gt;"")</formula>
    </cfRule>
  </conditionalFormatting>
  <conditionalFormatting sqref="A1315:C1315">
    <cfRule type="expression" dxfId="4743" priority="813" stopIfTrue="1">
      <formula>AND(#REF!&lt;&gt;"COMPOSICAO",#REF!&lt;&gt;"INSUMO",#REF!&lt;&gt;"")</formula>
    </cfRule>
    <cfRule type="expression" dxfId="4742" priority="814" stopIfTrue="1">
      <formula>AND(OR(#REF!="COMPOSICAO",#REF!="INSUMO",#REF!&lt;&gt;""),#REF!&lt;&gt;"")</formula>
    </cfRule>
  </conditionalFormatting>
  <conditionalFormatting sqref="A1319">
    <cfRule type="expression" dxfId="4741" priority="811" stopIfTrue="1">
      <formula>AND(#REF!&lt;&gt;"COMPOSICAO",#REF!&lt;&gt;"INSUMO",#REF!&lt;&gt;"")</formula>
    </cfRule>
    <cfRule type="expression" dxfId="4740" priority="812" stopIfTrue="1">
      <formula>AND(OR(#REF!="COMPOSICAO",#REF!="INSUMO",#REF!&lt;&gt;""),#REF!&lt;&gt;"")</formula>
    </cfRule>
  </conditionalFormatting>
  <conditionalFormatting sqref="B1319">
    <cfRule type="expression" dxfId="4739" priority="809" stopIfTrue="1">
      <formula>AND(#REF!&lt;&gt;"COMPOSICAO",#REF!&lt;&gt;"INSUMO",#REF!&lt;&gt;"")</formula>
    </cfRule>
    <cfRule type="expression" dxfId="4738" priority="810" stopIfTrue="1">
      <formula>AND(OR(#REF!="COMPOSICAO",#REF!="INSUMO",#REF!&lt;&gt;""),#REF!&lt;&gt;"")</formula>
    </cfRule>
  </conditionalFormatting>
  <conditionalFormatting sqref="C1319">
    <cfRule type="expression" dxfId="4737" priority="807" stopIfTrue="1">
      <formula>AND(#REF!&lt;&gt;"COMPOSICAO",#REF!&lt;&gt;"INSUMO",#REF!&lt;&gt;"")</formula>
    </cfRule>
  </conditionalFormatting>
  <conditionalFormatting sqref="C1319">
    <cfRule type="expression" dxfId="4736" priority="808" stopIfTrue="1">
      <formula>AND(OR(#REF!="COMPOSICAO",#REF!="INSUMO",#REF!&lt;&gt;""),#REF!&lt;&gt;"")</formula>
    </cfRule>
  </conditionalFormatting>
  <conditionalFormatting sqref="D1317">
    <cfRule type="expression" dxfId="4735" priority="805" stopIfTrue="1">
      <formula>AND(#REF!&lt;&gt;"COMPOSICAO",#REF!&lt;&gt;"INSUMO",#REF!&lt;&gt;"")</formula>
    </cfRule>
    <cfRule type="expression" dxfId="4734" priority="806" stopIfTrue="1">
      <formula>AND(OR(#REF!="COMPOSICAO",#REF!="INSUMO",#REF!&lt;&gt;""),#REF!&lt;&gt;"")</formula>
    </cfRule>
  </conditionalFormatting>
  <conditionalFormatting sqref="E1316:F1316">
    <cfRule type="expression" dxfId="4733" priority="803" stopIfTrue="1">
      <formula>AND(#REF!&lt;&gt;"COMPOSICAO",#REF!&lt;&gt;"INSUMO",#REF!&lt;&gt;"")</formula>
    </cfRule>
    <cfRule type="expression" dxfId="4732" priority="804" stopIfTrue="1">
      <formula>AND(OR(#REF!="COMPOSICAO",#REF!="INSUMO",#REF!&lt;&gt;""),#REF!&lt;&gt;"")</formula>
    </cfRule>
  </conditionalFormatting>
  <conditionalFormatting sqref="B1316:D1316">
    <cfRule type="expression" dxfId="4731" priority="801" stopIfTrue="1">
      <formula>AND(#REF!&lt;&gt;"COMPOSICAO",#REF!&lt;&gt;"INSUMO",#REF!&lt;&gt;"")</formula>
    </cfRule>
    <cfRule type="expression" dxfId="4730" priority="802" stopIfTrue="1">
      <formula>AND(OR(#REF!="COMPOSICAO",#REF!="INSUMO",#REF!&lt;&gt;""),#REF!&lt;&gt;"")</formula>
    </cfRule>
  </conditionalFormatting>
  <conditionalFormatting sqref="C1317:C1318">
    <cfRule type="expression" dxfId="4729" priority="799" stopIfTrue="1">
      <formula>AND(#REF!&lt;&gt;"COMPOSICAO",#REF!&lt;&gt;"INSUMO",#REF!&lt;&gt;"")</formula>
    </cfRule>
  </conditionalFormatting>
  <conditionalFormatting sqref="C1317:C1318">
    <cfRule type="expression" dxfId="4728" priority="800" stopIfTrue="1">
      <formula>AND(OR(#REF!="COMPOSICAO",#REF!="INSUMO",#REF!&lt;&gt;""),#REF!&lt;&gt;"")</formula>
    </cfRule>
  </conditionalFormatting>
  <conditionalFormatting sqref="A1317:B1318">
    <cfRule type="expression" dxfId="4727" priority="797" stopIfTrue="1">
      <formula>AND(#REF!&lt;&gt;"COMPOSICAO",#REF!&lt;&gt;"INSUMO",#REF!&lt;&gt;"")</formula>
    </cfRule>
    <cfRule type="expression" dxfId="4726" priority="798" stopIfTrue="1">
      <formula>AND(OR(#REF!="COMPOSICAO",#REF!="INSUMO",#REF!&lt;&gt;""),#REF!&lt;&gt;"")</formula>
    </cfRule>
  </conditionalFormatting>
  <conditionalFormatting sqref="B1321">
    <cfRule type="expression" dxfId="4725" priority="795" stopIfTrue="1">
      <formula>AND(#REF!&lt;&gt;"COMPOSICAO",#REF!&lt;&gt;"INSUMO",#REF!&lt;&gt;"")</formula>
    </cfRule>
    <cfRule type="expression" dxfId="4724" priority="796" stopIfTrue="1">
      <formula>AND(OR(#REF!="COMPOSICAO",#REF!="INSUMO",#REF!&lt;&gt;""),#REF!&lt;&gt;"")</formula>
    </cfRule>
  </conditionalFormatting>
  <conditionalFormatting sqref="C1321">
    <cfRule type="expression" dxfId="4723" priority="791" stopIfTrue="1">
      <formula>AND(#REF!&lt;&gt;"COMPOSICAO",#REF!&lt;&gt;"INSUMO",#REF!&lt;&gt;"")</formula>
    </cfRule>
  </conditionalFormatting>
  <conditionalFormatting sqref="C1321">
    <cfRule type="expression" dxfId="4722" priority="792" stopIfTrue="1">
      <formula>AND(OR(#REF!="COMPOSICAO",#REF!="INSUMO",#REF!&lt;&gt;""),#REF!&lt;&gt;"")</formula>
    </cfRule>
  </conditionalFormatting>
  <conditionalFormatting sqref="A1331:B1331 D1330:D1331 E1328:F1332 A1332">
    <cfRule type="expression" dxfId="4721" priority="787" stopIfTrue="1">
      <formula>AND(#REF!&lt;&gt;"COMPOSICAO",#REF!&lt;&gt;"INSUMO",#REF!&lt;&gt;"")</formula>
    </cfRule>
    <cfRule type="expression" dxfId="4720" priority="788" stopIfTrue="1">
      <formula>AND(OR(#REF!="COMPOSICAO",#REF!="INSUMO",#REF!&lt;&gt;""),#REF!&lt;&gt;"")</formula>
    </cfRule>
  </conditionalFormatting>
  <conditionalFormatting sqref="C1331">
    <cfRule type="expression" dxfId="4719" priority="785" stopIfTrue="1">
      <formula>AND(#REF!&lt;&gt;"COMPOSICAO",#REF!&lt;&gt;"INSUMO",#REF!&lt;&gt;"")</formula>
    </cfRule>
  </conditionalFormatting>
  <conditionalFormatting sqref="C1331">
    <cfRule type="expression" dxfId="4718" priority="786" stopIfTrue="1">
      <formula>AND(OR(#REF!="COMPOSICAO",#REF!="INSUMO",#REF!&lt;&gt;""),#REF!&lt;&gt;"")</formula>
    </cfRule>
  </conditionalFormatting>
  <conditionalFormatting sqref="A1327">
    <cfRule type="expression" dxfId="4717" priority="783" stopIfTrue="1">
      <formula>AND(#REF!&lt;&gt;"COMPOSICAO",#REF!&lt;&gt;"INSUMO",#REF!&lt;&gt;"")</formula>
    </cfRule>
    <cfRule type="expression" dxfId="4716" priority="784" stopIfTrue="1">
      <formula>AND(OR(#REF!="COMPOSICAO",#REF!="INSUMO",#REF!&lt;&gt;""),#REF!&lt;&gt;"")</formula>
    </cfRule>
  </conditionalFormatting>
  <conditionalFormatting sqref="A1326:C1326">
    <cfRule type="expression" dxfId="4715" priority="781" stopIfTrue="1">
      <formula>AND(#REF!&lt;&gt;"COMPOSICAO",#REF!&lt;&gt;"INSUMO",#REF!&lt;&gt;"")</formula>
    </cfRule>
    <cfRule type="expression" dxfId="4714" priority="782" stopIfTrue="1">
      <formula>AND(OR(#REF!="COMPOSICAO",#REF!="INSUMO",#REF!&lt;&gt;""),#REF!&lt;&gt;"")</formula>
    </cfRule>
  </conditionalFormatting>
  <conditionalFormatting sqref="A1330">
    <cfRule type="expression" dxfId="4713" priority="779" stopIfTrue="1">
      <formula>AND(#REF!&lt;&gt;"COMPOSICAO",#REF!&lt;&gt;"INSUMO",#REF!&lt;&gt;"")</formula>
    </cfRule>
    <cfRule type="expression" dxfId="4712" priority="780" stopIfTrue="1">
      <formula>AND(OR(#REF!="COMPOSICAO",#REF!="INSUMO",#REF!&lt;&gt;""),#REF!&lt;&gt;"")</formula>
    </cfRule>
  </conditionalFormatting>
  <conditionalFormatting sqref="B1330">
    <cfRule type="expression" dxfId="4711" priority="777" stopIfTrue="1">
      <formula>AND(#REF!&lt;&gt;"COMPOSICAO",#REF!&lt;&gt;"INSUMO",#REF!&lt;&gt;"")</formula>
    </cfRule>
    <cfRule type="expression" dxfId="4710" priority="778" stopIfTrue="1">
      <formula>AND(OR(#REF!="COMPOSICAO",#REF!="INSUMO",#REF!&lt;&gt;""),#REF!&lt;&gt;"")</formula>
    </cfRule>
  </conditionalFormatting>
  <conditionalFormatting sqref="C1330">
    <cfRule type="expression" dxfId="4709" priority="775" stopIfTrue="1">
      <formula>AND(#REF!&lt;&gt;"COMPOSICAO",#REF!&lt;&gt;"INSUMO",#REF!&lt;&gt;"")</formula>
    </cfRule>
  </conditionalFormatting>
  <conditionalFormatting sqref="C1330">
    <cfRule type="expression" dxfId="4708" priority="776" stopIfTrue="1">
      <formula>AND(OR(#REF!="COMPOSICAO",#REF!="INSUMO",#REF!&lt;&gt;""),#REF!&lt;&gt;"")</formula>
    </cfRule>
  </conditionalFormatting>
  <conditionalFormatting sqref="D1328">
    <cfRule type="expression" dxfId="4707" priority="773" stopIfTrue="1">
      <formula>AND(#REF!&lt;&gt;"COMPOSICAO",#REF!&lt;&gt;"INSUMO",#REF!&lt;&gt;"")</formula>
    </cfRule>
    <cfRule type="expression" dxfId="4706" priority="774" stopIfTrue="1">
      <formula>AND(OR(#REF!="COMPOSICAO",#REF!="INSUMO",#REF!&lt;&gt;""),#REF!&lt;&gt;"")</formula>
    </cfRule>
  </conditionalFormatting>
  <conditionalFormatting sqref="E1327:F1327">
    <cfRule type="expression" dxfId="4705" priority="771" stopIfTrue="1">
      <formula>AND(#REF!&lt;&gt;"COMPOSICAO",#REF!&lt;&gt;"INSUMO",#REF!&lt;&gt;"")</formula>
    </cfRule>
    <cfRule type="expression" dxfId="4704" priority="772" stopIfTrue="1">
      <formula>AND(OR(#REF!="COMPOSICAO",#REF!="INSUMO",#REF!&lt;&gt;""),#REF!&lt;&gt;"")</formula>
    </cfRule>
  </conditionalFormatting>
  <conditionalFormatting sqref="B1327:D1327">
    <cfRule type="expression" dxfId="4703" priority="769" stopIfTrue="1">
      <formula>AND(#REF!&lt;&gt;"COMPOSICAO",#REF!&lt;&gt;"INSUMO",#REF!&lt;&gt;"")</formula>
    </cfRule>
    <cfRule type="expression" dxfId="4702" priority="770" stopIfTrue="1">
      <formula>AND(OR(#REF!="COMPOSICAO",#REF!="INSUMO",#REF!&lt;&gt;""),#REF!&lt;&gt;"")</formula>
    </cfRule>
  </conditionalFormatting>
  <conditionalFormatting sqref="C1328:C1329">
    <cfRule type="expression" dxfId="4701" priority="767" stopIfTrue="1">
      <formula>AND(#REF!&lt;&gt;"COMPOSICAO",#REF!&lt;&gt;"INSUMO",#REF!&lt;&gt;"")</formula>
    </cfRule>
  </conditionalFormatting>
  <conditionalFormatting sqref="C1328:C1329">
    <cfRule type="expression" dxfId="4700" priority="768" stopIfTrue="1">
      <formula>AND(OR(#REF!="COMPOSICAO",#REF!="INSUMO",#REF!&lt;&gt;""),#REF!&lt;&gt;"")</formula>
    </cfRule>
  </conditionalFormatting>
  <conditionalFormatting sqref="A1328:B1329">
    <cfRule type="expression" dxfId="4699" priority="765" stopIfTrue="1">
      <formula>AND(#REF!&lt;&gt;"COMPOSICAO",#REF!&lt;&gt;"INSUMO",#REF!&lt;&gt;"")</formula>
    </cfRule>
    <cfRule type="expression" dxfId="4698" priority="766" stopIfTrue="1">
      <formula>AND(OR(#REF!="COMPOSICAO",#REF!="INSUMO",#REF!&lt;&gt;""),#REF!&lt;&gt;"")</formula>
    </cfRule>
  </conditionalFormatting>
  <conditionalFormatting sqref="B1332">
    <cfRule type="expression" dxfId="4697" priority="763" stopIfTrue="1">
      <formula>AND(#REF!&lt;&gt;"COMPOSICAO",#REF!&lt;&gt;"INSUMO",#REF!&lt;&gt;"")</formula>
    </cfRule>
    <cfRule type="expression" dxfId="4696" priority="764" stopIfTrue="1">
      <formula>AND(OR(#REF!="COMPOSICAO",#REF!="INSUMO",#REF!&lt;&gt;""),#REF!&lt;&gt;"")</formula>
    </cfRule>
  </conditionalFormatting>
  <conditionalFormatting sqref="C1332">
    <cfRule type="expression" dxfId="4695" priority="761" stopIfTrue="1">
      <formula>AND(#REF!&lt;&gt;"COMPOSICAO",#REF!&lt;&gt;"INSUMO",#REF!&lt;&gt;"")</formula>
    </cfRule>
  </conditionalFormatting>
  <conditionalFormatting sqref="C1332">
    <cfRule type="expression" dxfId="4694" priority="762" stopIfTrue="1">
      <formula>AND(OR(#REF!="COMPOSICAO",#REF!="INSUMO",#REF!&lt;&gt;""),#REF!&lt;&gt;"")</formula>
    </cfRule>
  </conditionalFormatting>
  <conditionalFormatting sqref="A1342:B1342 D1341:D1342 E1339:F1343 A1343">
    <cfRule type="expression" dxfId="4693" priority="757" stopIfTrue="1">
      <formula>AND(#REF!&lt;&gt;"COMPOSICAO",#REF!&lt;&gt;"INSUMO",#REF!&lt;&gt;"")</formula>
    </cfRule>
    <cfRule type="expression" dxfId="4692" priority="758" stopIfTrue="1">
      <formula>AND(OR(#REF!="COMPOSICAO",#REF!="INSUMO",#REF!&lt;&gt;""),#REF!&lt;&gt;"")</formula>
    </cfRule>
  </conditionalFormatting>
  <conditionalFormatting sqref="C1342">
    <cfRule type="expression" dxfId="4691" priority="755" stopIfTrue="1">
      <formula>AND(#REF!&lt;&gt;"COMPOSICAO",#REF!&lt;&gt;"INSUMO",#REF!&lt;&gt;"")</formula>
    </cfRule>
  </conditionalFormatting>
  <conditionalFormatting sqref="C1342">
    <cfRule type="expression" dxfId="4690" priority="756" stopIfTrue="1">
      <formula>AND(OR(#REF!="COMPOSICAO",#REF!="INSUMO",#REF!&lt;&gt;""),#REF!&lt;&gt;"")</formula>
    </cfRule>
  </conditionalFormatting>
  <conditionalFormatting sqref="A1338">
    <cfRule type="expression" dxfId="4689" priority="753" stopIfTrue="1">
      <formula>AND(#REF!&lt;&gt;"COMPOSICAO",#REF!&lt;&gt;"INSUMO",#REF!&lt;&gt;"")</formula>
    </cfRule>
    <cfRule type="expression" dxfId="4688" priority="754" stopIfTrue="1">
      <formula>AND(OR(#REF!="COMPOSICAO",#REF!="INSUMO",#REF!&lt;&gt;""),#REF!&lt;&gt;"")</formula>
    </cfRule>
  </conditionalFormatting>
  <conditionalFormatting sqref="A1337:C1337">
    <cfRule type="expression" dxfId="4687" priority="751" stopIfTrue="1">
      <formula>AND(#REF!&lt;&gt;"COMPOSICAO",#REF!&lt;&gt;"INSUMO",#REF!&lt;&gt;"")</formula>
    </cfRule>
    <cfRule type="expression" dxfId="4686" priority="752" stopIfTrue="1">
      <formula>AND(OR(#REF!="COMPOSICAO",#REF!="INSUMO",#REF!&lt;&gt;""),#REF!&lt;&gt;"")</formula>
    </cfRule>
  </conditionalFormatting>
  <conditionalFormatting sqref="A1341">
    <cfRule type="expression" dxfId="4685" priority="749" stopIfTrue="1">
      <formula>AND(#REF!&lt;&gt;"COMPOSICAO",#REF!&lt;&gt;"INSUMO",#REF!&lt;&gt;"")</formula>
    </cfRule>
    <cfRule type="expression" dxfId="4684" priority="750" stopIfTrue="1">
      <formula>AND(OR(#REF!="COMPOSICAO",#REF!="INSUMO",#REF!&lt;&gt;""),#REF!&lt;&gt;"")</formula>
    </cfRule>
  </conditionalFormatting>
  <conditionalFormatting sqref="B1341">
    <cfRule type="expression" dxfId="4683" priority="747" stopIfTrue="1">
      <formula>AND(#REF!&lt;&gt;"COMPOSICAO",#REF!&lt;&gt;"INSUMO",#REF!&lt;&gt;"")</formula>
    </cfRule>
    <cfRule type="expression" dxfId="4682" priority="748" stopIfTrue="1">
      <formula>AND(OR(#REF!="COMPOSICAO",#REF!="INSUMO",#REF!&lt;&gt;""),#REF!&lt;&gt;"")</formula>
    </cfRule>
  </conditionalFormatting>
  <conditionalFormatting sqref="C1341">
    <cfRule type="expression" dxfId="4681" priority="745" stopIfTrue="1">
      <formula>AND(#REF!&lt;&gt;"COMPOSICAO",#REF!&lt;&gt;"INSUMO",#REF!&lt;&gt;"")</formula>
    </cfRule>
  </conditionalFormatting>
  <conditionalFormatting sqref="C1341">
    <cfRule type="expression" dxfId="4680" priority="746" stopIfTrue="1">
      <formula>AND(OR(#REF!="COMPOSICAO",#REF!="INSUMO",#REF!&lt;&gt;""),#REF!&lt;&gt;"")</formula>
    </cfRule>
  </conditionalFormatting>
  <conditionalFormatting sqref="D1339">
    <cfRule type="expression" dxfId="4679" priority="743" stopIfTrue="1">
      <formula>AND(#REF!&lt;&gt;"COMPOSICAO",#REF!&lt;&gt;"INSUMO",#REF!&lt;&gt;"")</formula>
    </cfRule>
    <cfRule type="expression" dxfId="4678" priority="744" stopIfTrue="1">
      <formula>AND(OR(#REF!="COMPOSICAO",#REF!="INSUMO",#REF!&lt;&gt;""),#REF!&lt;&gt;"")</formula>
    </cfRule>
  </conditionalFormatting>
  <conditionalFormatting sqref="E1338:F1338">
    <cfRule type="expression" dxfId="4677" priority="741" stopIfTrue="1">
      <formula>AND(#REF!&lt;&gt;"COMPOSICAO",#REF!&lt;&gt;"INSUMO",#REF!&lt;&gt;"")</formula>
    </cfRule>
    <cfRule type="expression" dxfId="4676" priority="742" stopIfTrue="1">
      <formula>AND(OR(#REF!="COMPOSICAO",#REF!="INSUMO",#REF!&lt;&gt;""),#REF!&lt;&gt;"")</formula>
    </cfRule>
  </conditionalFormatting>
  <conditionalFormatting sqref="B1338:D1338">
    <cfRule type="expression" dxfId="4675" priority="739" stopIfTrue="1">
      <formula>AND(#REF!&lt;&gt;"COMPOSICAO",#REF!&lt;&gt;"INSUMO",#REF!&lt;&gt;"")</formula>
    </cfRule>
    <cfRule type="expression" dxfId="4674" priority="740" stopIfTrue="1">
      <formula>AND(OR(#REF!="COMPOSICAO",#REF!="INSUMO",#REF!&lt;&gt;""),#REF!&lt;&gt;"")</formula>
    </cfRule>
  </conditionalFormatting>
  <conditionalFormatting sqref="C1339:C1340">
    <cfRule type="expression" dxfId="4673" priority="737" stopIfTrue="1">
      <formula>AND(#REF!&lt;&gt;"COMPOSICAO",#REF!&lt;&gt;"INSUMO",#REF!&lt;&gt;"")</formula>
    </cfRule>
  </conditionalFormatting>
  <conditionalFormatting sqref="C1339:C1340">
    <cfRule type="expression" dxfId="4672" priority="738" stopIfTrue="1">
      <formula>AND(OR(#REF!="COMPOSICAO",#REF!="INSUMO",#REF!&lt;&gt;""),#REF!&lt;&gt;"")</formula>
    </cfRule>
  </conditionalFormatting>
  <conditionalFormatting sqref="A1339:B1340">
    <cfRule type="expression" dxfId="4671" priority="735" stopIfTrue="1">
      <formula>AND(#REF!&lt;&gt;"COMPOSICAO",#REF!&lt;&gt;"INSUMO",#REF!&lt;&gt;"")</formula>
    </cfRule>
    <cfRule type="expression" dxfId="4670" priority="736" stopIfTrue="1">
      <formula>AND(OR(#REF!="COMPOSICAO",#REF!="INSUMO",#REF!&lt;&gt;""),#REF!&lt;&gt;"")</formula>
    </cfRule>
  </conditionalFormatting>
  <conditionalFormatting sqref="B1343">
    <cfRule type="expression" dxfId="4669" priority="733" stopIfTrue="1">
      <formula>AND(#REF!&lt;&gt;"COMPOSICAO",#REF!&lt;&gt;"INSUMO",#REF!&lt;&gt;"")</formula>
    </cfRule>
    <cfRule type="expression" dxfId="4668" priority="734" stopIfTrue="1">
      <formula>AND(OR(#REF!="COMPOSICAO",#REF!="INSUMO",#REF!&lt;&gt;""),#REF!&lt;&gt;"")</formula>
    </cfRule>
  </conditionalFormatting>
  <conditionalFormatting sqref="C1343">
    <cfRule type="expression" dxfId="4667" priority="731" stopIfTrue="1">
      <formula>AND(#REF!&lt;&gt;"COMPOSICAO",#REF!&lt;&gt;"INSUMO",#REF!&lt;&gt;"")</formula>
    </cfRule>
  </conditionalFormatting>
  <conditionalFormatting sqref="C1343">
    <cfRule type="expression" dxfId="4666" priority="732" stopIfTrue="1">
      <formula>AND(OR(#REF!="COMPOSICAO",#REF!="INSUMO",#REF!&lt;&gt;""),#REF!&lt;&gt;"")</formula>
    </cfRule>
  </conditionalFormatting>
  <conditionalFormatting sqref="A1353:B1353 D1352:D1353 E1350:F1354 A1354">
    <cfRule type="expression" dxfId="4665" priority="727" stopIfTrue="1">
      <formula>AND(#REF!&lt;&gt;"COMPOSICAO",#REF!&lt;&gt;"INSUMO",#REF!&lt;&gt;"")</formula>
    </cfRule>
    <cfRule type="expression" dxfId="4664" priority="728" stopIfTrue="1">
      <formula>AND(OR(#REF!="COMPOSICAO",#REF!="INSUMO",#REF!&lt;&gt;""),#REF!&lt;&gt;"")</formula>
    </cfRule>
  </conditionalFormatting>
  <conditionalFormatting sqref="C1353">
    <cfRule type="expression" dxfId="4663" priority="725" stopIfTrue="1">
      <formula>AND(#REF!&lt;&gt;"COMPOSICAO",#REF!&lt;&gt;"INSUMO",#REF!&lt;&gt;"")</formula>
    </cfRule>
  </conditionalFormatting>
  <conditionalFormatting sqref="C1353">
    <cfRule type="expression" dxfId="4662" priority="726" stopIfTrue="1">
      <formula>AND(OR(#REF!="COMPOSICAO",#REF!="INSUMO",#REF!&lt;&gt;""),#REF!&lt;&gt;"")</formula>
    </cfRule>
  </conditionalFormatting>
  <conditionalFormatting sqref="A1349">
    <cfRule type="expression" dxfId="4661" priority="723" stopIfTrue="1">
      <formula>AND(#REF!&lt;&gt;"COMPOSICAO",#REF!&lt;&gt;"INSUMO",#REF!&lt;&gt;"")</formula>
    </cfRule>
    <cfRule type="expression" dxfId="4660" priority="724" stopIfTrue="1">
      <formula>AND(OR(#REF!="COMPOSICAO",#REF!="INSUMO",#REF!&lt;&gt;""),#REF!&lt;&gt;"")</formula>
    </cfRule>
  </conditionalFormatting>
  <conditionalFormatting sqref="A1348:C1348">
    <cfRule type="expression" dxfId="4659" priority="721" stopIfTrue="1">
      <formula>AND(#REF!&lt;&gt;"COMPOSICAO",#REF!&lt;&gt;"INSUMO",#REF!&lt;&gt;"")</formula>
    </cfRule>
    <cfRule type="expression" dxfId="4658" priority="722" stopIfTrue="1">
      <formula>AND(OR(#REF!="COMPOSICAO",#REF!="INSUMO",#REF!&lt;&gt;""),#REF!&lt;&gt;"")</formula>
    </cfRule>
  </conditionalFormatting>
  <conditionalFormatting sqref="A1352">
    <cfRule type="expression" dxfId="4657" priority="719" stopIfTrue="1">
      <formula>AND(#REF!&lt;&gt;"COMPOSICAO",#REF!&lt;&gt;"INSUMO",#REF!&lt;&gt;"")</formula>
    </cfRule>
    <cfRule type="expression" dxfId="4656" priority="720" stopIfTrue="1">
      <formula>AND(OR(#REF!="COMPOSICAO",#REF!="INSUMO",#REF!&lt;&gt;""),#REF!&lt;&gt;"")</formula>
    </cfRule>
  </conditionalFormatting>
  <conditionalFormatting sqref="B1352">
    <cfRule type="expression" dxfId="4655" priority="717" stopIfTrue="1">
      <formula>AND(#REF!&lt;&gt;"COMPOSICAO",#REF!&lt;&gt;"INSUMO",#REF!&lt;&gt;"")</formula>
    </cfRule>
    <cfRule type="expression" dxfId="4654" priority="718" stopIfTrue="1">
      <formula>AND(OR(#REF!="COMPOSICAO",#REF!="INSUMO",#REF!&lt;&gt;""),#REF!&lt;&gt;"")</formula>
    </cfRule>
  </conditionalFormatting>
  <conditionalFormatting sqref="C1352">
    <cfRule type="expression" dxfId="4653" priority="715" stopIfTrue="1">
      <formula>AND(#REF!&lt;&gt;"COMPOSICAO",#REF!&lt;&gt;"INSUMO",#REF!&lt;&gt;"")</formula>
    </cfRule>
  </conditionalFormatting>
  <conditionalFormatting sqref="C1352">
    <cfRule type="expression" dxfId="4652" priority="716" stopIfTrue="1">
      <formula>AND(OR(#REF!="COMPOSICAO",#REF!="INSUMO",#REF!&lt;&gt;""),#REF!&lt;&gt;"")</formula>
    </cfRule>
  </conditionalFormatting>
  <conditionalFormatting sqref="D1350">
    <cfRule type="expression" dxfId="4651" priority="713" stopIfTrue="1">
      <formula>AND(#REF!&lt;&gt;"COMPOSICAO",#REF!&lt;&gt;"INSUMO",#REF!&lt;&gt;"")</formula>
    </cfRule>
    <cfRule type="expression" dxfId="4650" priority="714" stopIfTrue="1">
      <formula>AND(OR(#REF!="COMPOSICAO",#REF!="INSUMO",#REF!&lt;&gt;""),#REF!&lt;&gt;"")</formula>
    </cfRule>
  </conditionalFormatting>
  <conditionalFormatting sqref="E1349:F1349">
    <cfRule type="expression" dxfId="4649" priority="711" stopIfTrue="1">
      <formula>AND(#REF!&lt;&gt;"COMPOSICAO",#REF!&lt;&gt;"INSUMO",#REF!&lt;&gt;"")</formula>
    </cfRule>
    <cfRule type="expression" dxfId="4648" priority="712" stopIfTrue="1">
      <formula>AND(OR(#REF!="COMPOSICAO",#REF!="INSUMO",#REF!&lt;&gt;""),#REF!&lt;&gt;"")</formula>
    </cfRule>
  </conditionalFormatting>
  <conditionalFormatting sqref="B1349:D1349">
    <cfRule type="expression" dxfId="4647" priority="709" stopIfTrue="1">
      <formula>AND(#REF!&lt;&gt;"COMPOSICAO",#REF!&lt;&gt;"INSUMO",#REF!&lt;&gt;"")</formula>
    </cfRule>
    <cfRule type="expression" dxfId="4646" priority="710" stopIfTrue="1">
      <formula>AND(OR(#REF!="COMPOSICAO",#REF!="INSUMO",#REF!&lt;&gt;""),#REF!&lt;&gt;"")</formula>
    </cfRule>
  </conditionalFormatting>
  <conditionalFormatting sqref="C1350:C1351">
    <cfRule type="expression" dxfId="4645" priority="707" stopIfTrue="1">
      <formula>AND(#REF!&lt;&gt;"COMPOSICAO",#REF!&lt;&gt;"INSUMO",#REF!&lt;&gt;"")</formula>
    </cfRule>
  </conditionalFormatting>
  <conditionalFormatting sqref="C1350:C1351">
    <cfRule type="expression" dxfId="4644" priority="708" stopIfTrue="1">
      <formula>AND(OR(#REF!="COMPOSICAO",#REF!="INSUMO",#REF!&lt;&gt;""),#REF!&lt;&gt;"")</formula>
    </cfRule>
  </conditionalFormatting>
  <conditionalFormatting sqref="A1350:B1351">
    <cfRule type="expression" dxfId="4643" priority="705" stopIfTrue="1">
      <formula>AND(#REF!&lt;&gt;"COMPOSICAO",#REF!&lt;&gt;"INSUMO",#REF!&lt;&gt;"")</formula>
    </cfRule>
    <cfRule type="expression" dxfId="4642" priority="706" stopIfTrue="1">
      <formula>AND(OR(#REF!="COMPOSICAO",#REF!="INSUMO",#REF!&lt;&gt;""),#REF!&lt;&gt;"")</formula>
    </cfRule>
  </conditionalFormatting>
  <conditionalFormatting sqref="B1354">
    <cfRule type="expression" dxfId="4641" priority="703" stopIfTrue="1">
      <formula>AND(#REF!&lt;&gt;"COMPOSICAO",#REF!&lt;&gt;"INSUMO",#REF!&lt;&gt;"")</formula>
    </cfRule>
    <cfRule type="expression" dxfId="4640" priority="704" stopIfTrue="1">
      <formula>AND(OR(#REF!="COMPOSICAO",#REF!="INSUMO",#REF!&lt;&gt;""),#REF!&lt;&gt;"")</formula>
    </cfRule>
  </conditionalFormatting>
  <conditionalFormatting sqref="C1354">
    <cfRule type="expression" dxfId="4639" priority="701" stopIfTrue="1">
      <formula>AND(#REF!&lt;&gt;"COMPOSICAO",#REF!&lt;&gt;"INSUMO",#REF!&lt;&gt;"")</formula>
    </cfRule>
  </conditionalFormatting>
  <conditionalFormatting sqref="C1354">
    <cfRule type="expression" dxfId="4638" priority="702" stopIfTrue="1">
      <formula>AND(OR(#REF!="COMPOSICAO",#REF!="INSUMO",#REF!&lt;&gt;""),#REF!&lt;&gt;"")</formula>
    </cfRule>
  </conditionalFormatting>
  <conditionalFormatting sqref="A1364:B1364 D1363:D1364 E1361:F1365 A1365">
    <cfRule type="expression" dxfId="4637" priority="697" stopIfTrue="1">
      <formula>AND(#REF!&lt;&gt;"COMPOSICAO",#REF!&lt;&gt;"INSUMO",#REF!&lt;&gt;"")</formula>
    </cfRule>
    <cfRule type="expression" dxfId="4636" priority="698" stopIfTrue="1">
      <formula>AND(OR(#REF!="COMPOSICAO",#REF!="INSUMO",#REF!&lt;&gt;""),#REF!&lt;&gt;"")</formula>
    </cfRule>
  </conditionalFormatting>
  <conditionalFormatting sqref="C1364">
    <cfRule type="expression" dxfId="4635" priority="695" stopIfTrue="1">
      <formula>AND(#REF!&lt;&gt;"COMPOSICAO",#REF!&lt;&gt;"INSUMO",#REF!&lt;&gt;"")</formula>
    </cfRule>
  </conditionalFormatting>
  <conditionalFormatting sqref="C1364">
    <cfRule type="expression" dxfId="4634" priority="696" stopIfTrue="1">
      <formula>AND(OR(#REF!="COMPOSICAO",#REF!="INSUMO",#REF!&lt;&gt;""),#REF!&lt;&gt;"")</formula>
    </cfRule>
  </conditionalFormatting>
  <conditionalFormatting sqref="A1360">
    <cfRule type="expression" dxfId="4633" priority="693" stopIfTrue="1">
      <formula>AND(#REF!&lt;&gt;"COMPOSICAO",#REF!&lt;&gt;"INSUMO",#REF!&lt;&gt;"")</formula>
    </cfRule>
    <cfRule type="expression" dxfId="4632" priority="694" stopIfTrue="1">
      <formula>AND(OR(#REF!="COMPOSICAO",#REF!="INSUMO",#REF!&lt;&gt;""),#REF!&lt;&gt;"")</formula>
    </cfRule>
  </conditionalFormatting>
  <conditionalFormatting sqref="A1359:C1359">
    <cfRule type="expression" dxfId="4631" priority="691" stopIfTrue="1">
      <formula>AND(#REF!&lt;&gt;"COMPOSICAO",#REF!&lt;&gt;"INSUMO",#REF!&lt;&gt;"")</formula>
    </cfRule>
    <cfRule type="expression" dxfId="4630" priority="692" stopIfTrue="1">
      <formula>AND(OR(#REF!="COMPOSICAO",#REF!="INSUMO",#REF!&lt;&gt;""),#REF!&lt;&gt;"")</formula>
    </cfRule>
  </conditionalFormatting>
  <conditionalFormatting sqref="A1363">
    <cfRule type="expression" dxfId="4629" priority="689" stopIfTrue="1">
      <formula>AND(#REF!&lt;&gt;"COMPOSICAO",#REF!&lt;&gt;"INSUMO",#REF!&lt;&gt;"")</formula>
    </cfRule>
    <cfRule type="expression" dxfId="4628" priority="690" stopIfTrue="1">
      <formula>AND(OR(#REF!="COMPOSICAO",#REF!="INSUMO",#REF!&lt;&gt;""),#REF!&lt;&gt;"")</formula>
    </cfRule>
  </conditionalFormatting>
  <conditionalFormatting sqref="B1363">
    <cfRule type="expression" dxfId="4627" priority="687" stopIfTrue="1">
      <formula>AND(#REF!&lt;&gt;"COMPOSICAO",#REF!&lt;&gt;"INSUMO",#REF!&lt;&gt;"")</formula>
    </cfRule>
    <cfRule type="expression" dxfId="4626" priority="688" stopIfTrue="1">
      <formula>AND(OR(#REF!="COMPOSICAO",#REF!="INSUMO",#REF!&lt;&gt;""),#REF!&lt;&gt;"")</formula>
    </cfRule>
  </conditionalFormatting>
  <conditionalFormatting sqref="C1363">
    <cfRule type="expression" dxfId="4625" priority="685" stopIfTrue="1">
      <formula>AND(#REF!&lt;&gt;"COMPOSICAO",#REF!&lt;&gt;"INSUMO",#REF!&lt;&gt;"")</formula>
    </cfRule>
  </conditionalFormatting>
  <conditionalFormatting sqref="C1363">
    <cfRule type="expression" dxfId="4624" priority="686" stopIfTrue="1">
      <formula>AND(OR(#REF!="COMPOSICAO",#REF!="INSUMO",#REF!&lt;&gt;""),#REF!&lt;&gt;"")</formula>
    </cfRule>
  </conditionalFormatting>
  <conditionalFormatting sqref="D1361">
    <cfRule type="expression" dxfId="4623" priority="683" stopIfTrue="1">
      <formula>AND(#REF!&lt;&gt;"COMPOSICAO",#REF!&lt;&gt;"INSUMO",#REF!&lt;&gt;"")</formula>
    </cfRule>
    <cfRule type="expression" dxfId="4622" priority="684" stopIfTrue="1">
      <formula>AND(OR(#REF!="COMPOSICAO",#REF!="INSUMO",#REF!&lt;&gt;""),#REF!&lt;&gt;"")</formula>
    </cfRule>
  </conditionalFormatting>
  <conditionalFormatting sqref="E1360:F1360">
    <cfRule type="expression" dxfId="4621" priority="681" stopIfTrue="1">
      <formula>AND(#REF!&lt;&gt;"COMPOSICAO",#REF!&lt;&gt;"INSUMO",#REF!&lt;&gt;"")</formula>
    </cfRule>
    <cfRule type="expression" dxfId="4620" priority="682" stopIfTrue="1">
      <formula>AND(OR(#REF!="COMPOSICAO",#REF!="INSUMO",#REF!&lt;&gt;""),#REF!&lt;&gt;"")</formula>
    </cfRule>
  </conditionalFormatting>
  <conditionalFormatting sqref="B1360:D1360">
    <cfRule type="expression" dxfId="4619" priority="679" stopIfTrue="1">
      <formula>AND(#REF!&lt;&gt;"COMPOSICAO",#REF!&lt;&gt;"INSUMO",#REF!&lt;&gt;"")</formula>
    </cfRule>
    <cfRule type="expression" dxfId="4618" priority="680" stopIfTrue="1">
      <formula>AND(OR(#REF!="COMPOSICAO",#REF!="INSUMO",#REF!&lt;&gt;""),#REF!&lt;&gt;"")</formula>
    </cfRule>
  </conditionalFormatting>
  <conditionalFormatting sqref="C1361:C1362">
    <cfRule type="expression" dxfId="4617" priority="677" stopIfTrue="1">
      <formula>AND(#REF!&lt;&gt;"COMPOSICAO",#REF!&lt;&gt;"INSUMO",#REF!&lt;&gt;"")</formula>
    </cfRule>
  </conditionalFormatting>
  <conditionalFormatting sqref="C1361:C1362">
    <cfRule type="expression" dxfId="4616" priority="678" stopIfTrue="1">
      <formula>AND(OR(#REF!="COMPOSICAO",#REF!="INSUMO",#REF!&lt;&gt;""),#REF!&lt;&gt;"")</formula>
    </cfRule>
  </conditionalFormatting>
  <conditionalFormatting sqref="A1361:B1362">
    <cfRule type="expression" dxfId="4615" priority="675" stopIfTrue="1">
      <formula>AND(#REF!&lt;&gt;"COMPOSICAO",#REF!&lt;&gt;"INSUMO",#REF!&lt;&gt;"")</formula>
    </cfRule>
    <cfRule type="expression" dxfId="4614" priority="676" stopIfTrue="1">
      <formula>AND(OR(#REF!="COMPOSICAO",#REF!="INSUMO",#REF!&lt;&gt;""),#REF!&lt;&gt;"")</formula>
    </cfRule>
  </conditionalFormatting>
  <conditionalFormatting sqref="B1365">
    <cfRule type="expression" dxfId="4613" priority="673" stopIfTrue="1">
      <formula>AND(#REF!&lt;&gt;"COMPOSICAO",#REF!&lt;&gt;"INSUMO",#REF!&lt;&gt;"")</formula>
    </cfRule>
    <cfRule type="expression" dxfId="4612" priority="674" stopIfTrue="1">
      <formula>AND(OR(#REF!="COMPOSICAO",#REF!="INSUMO",#REF!&lt;&gt;""),#REF!&lt;&gt;"")</formula>
    </cfRule>
  </conditionalFormatting>
  <conditionalFormatting sqref="C1365">
    <cfRule type="expression" dxfId="4611" priority="667" stopIfTrue="1">
      <formula>AND(#REF!&lt;&gt;"COMPOSICAO",#REF!&lt;&gt;"INSUMO",#REF!&lt;&gt;"")</formula>
    </cfRule>
  </conditionalFormatting>
  <conditionalFormatting sqref="C1365">
    <cfRule type="expression" dxfId="4610" priority="668" stopIfTrue="1">
      <formula>AND(OR(#REF!="COMPOSICAO",#REF!="INSUMO",#REF!&lt;&gt;""),#REF!&lt;&gt;"")</formula>
    </cfRule>
  </conditionalFormatting>
  <conditionalFormatting sqref="A1372:B1372">
    <cfRule type="expression" dxfId="4609" priority="661" stopIfTrue="1">
      <formula>AND(#REF!&lt;&gt;"COMPOSICAO",#REF!&lt;&gt;"INSUMO",#REF!&lt;&gt;"")</formula>
    </cfRule>
    <cfRule type="expression" dxfId="4608" priority="662" stopIfTrue="1">
      <formula>AND(OR(#REF!="COMPOSICAO",#REF!="INSUMO",#REF!&lt;&gt;""),#REF!&lt;&gt;"")</formula>
    </cfRule>
  </conditionalFormatting>
  <conditionalFormatting sqref="C1372">
    <cfRule type="expression" dxfId="4607" priority="659" stopIfTrue="1">
      <formula>AND(#REF!&lt;&gt;"COMPOSICAO",#REF!&lt;&gt;"INSUMO",#REF!&lt;&gt;"")</formula>
    </cfRule>
  </conditionalFormatting>
  <conditionalFormatting sqref="C1372">
    <cfRule type="expression" dxfId="4606" priority="660" stopIfTrue="1">
      <formula>AND(OR(#REF!="COMPOSICAO",#REF!="INSUMO",#REF!&lt;&gt;""),#REF!&lt;&gt;"")</formula>
    </cfRule>
  </conditionalFormatting>
  <conditionalFormatting sqref="A1371">
    <cfRule type="expression" dxfId="4605" priority="657" stopIfTrue="1">
      <formula>AND(#REF!&lt;&gt;"COMPOSICAO",#REF!&lt;&gt;"INSUMO",#REF!&lt;&gt;"")</formula>
    </cfRule>
    <cfRule type="expression" dxfId="4604" priority="658" stopIfTrue="1">
      <formula>AND(OR(#REF!="COMPOSICAO",#REF!="INSUMO",#REF!&lt;&gt;""),#REF!&lt;&gt;"")</formula>
    </cfRule>
  </conditionalFormatting>
  <conditionalFormatting sqref="A1370:C1370">
    <cfRule type="expression" dxfId="4603" priority="655" stopIfTrue="1">
      <formula>AND(#REF!&lt;&gt;"COMPOSICAO",#REF!&lt;&gt;"INSUMO",#REF!&lt;&gt;"")</formula>
    </cfRule>
    <cfRule type="expression" dxfId="4602" priority="656" stopIfTrue="1">
      <formula>AND(OR(#REF!="COMPOSICAO",#REF!="INSUMO",#REF!&lt;&gt;""),#REF!&lt;&gt;"")</formula>
    </cfRule>
  </conditionalFormatting>
  <conditionalFormatting sqref="E1371:F1371">
    <cfRule type="expression" dxfId="4601" priority="647" stopIfTrue="1">
      <formula>AND(#REF!&lt;&gt;"COMPOSICAO",#REF!&lt;&gt;"INSUMO",#REF!&lt;&gt;"")</formula>
    </cfRule>
    <cfRule type="expression" dxfId="4600" priority="648" stopIfTrue="1">
      <formula>AND(OR(#REF!="COMPOSICAO",#REF!="INSUMO",#REF!&lt;&gt;""),#REF!&lt;&gt;"")</formula>
    </cfRule>
  </conditionalFormatting>
  <conditionalFormatting sqref="B1371:D1371">
    <cfRule type="expression" dxfId="4599" priority="645" stopIfTrue="1">
      <formula>AND(#REF!&lt;&gt;"COMPOSICAO",#REF!&lt;&gt;"INSUMO",#REF!&lt;&gt;"")</formula>
    </cfRule>
    <cfRule type="expression" dxfId="4598" priority="646" stopIfTrue="1">
      <formula>AND(OR(#REF!="COMPOSICAO",#REF!="INSUMO",#REF!&lt;&gt;""),#REF!&lt;&gt;"")</formula>
    </cfRule>
  </conditionalFormatting>
  <conditionalFormatting sqref="A1381:B1381">
    <cfRule type="expression" dxfId="4597" priority="637" stopIfTrue="1">
      <formula>AND(#REF!&lt;&gt;"COMPOSICAO",#REF!&lt;&gt;"INSUMO",#REF!&lt;&gt;"")</formula>
    </cfRule>
    <cfRule type="expression" dxfId="4596" priority="638" stopIfTrue="1">
      <formula>AND(OR(#REF!="COMPOSICAO",#REF!="INSUMO",#REF!&lt;&gt;""),#REF!&lt;&gt;"")</formula>
    </cfRule>
  </conditionalFormatting>
  <conditionalFormatting sqref="C1381">
    <cfRule type="expression" dxfId="4595" priority="635" stopIfTrue="1">
      <formula>AND(#REF!&lt;&gt;"COMPOSICAO",#REF!&lt;&gt;"INSUMO",#REF!&lt;&gt;"")</formula>
    </cfRule>
  </conditionalFormatting>
  <conditionalFormatting sqref="C1381">
    <cfRule type="expression" dxfId="4594" priority="636" stopIfTrue="1">
      <formula>AND(OR(#REF!="COMPOSICAO",#REF!="INSUMO",#REF!&lt;&gt;""),#REF!&lt;&gt;"")</formula>
    </cfRule>
  </conditionalFormatting>
  <conditionalFormatting sqref="A1378">
    <cfRule type="expression" dxfId="4593" priority="633" stopIfTrue="1">
      <formula>AND(#REF!&lt;&gt;"COMPOSICAO",#REF!&lt;&gt;"INSUMO",#REF!&lt;&gt;"")</formula>
    </cfRule>
    <cfRule type="expression" dxfId="4592" priority="634" stopIfTrue="1">
      <formula>AND(OR(#REF!="COMPOSICAO",#REF!="INSUMO",#REF!&lt;&gt;""),#REF!&lt;&gt;"")</formula>
    </cfRule>
  </conditionalFormatting>
  <conditionalFormatting sqref="A1377:C1377">
    <cfRule type="expression" dxfId="4591" priority="631" stopIfTrue="1">
      <formula>AND(#REF!&lt;&gt;"COMPOSICAO",#REF!&lt;&gt;"INSUMO",#REF!&lt;&gt;"")</formula>
    </cfRule>
    <cfRule type="expression" dxfId="4590" priority="632" stopIfTrue="1">
      <formula>AND(OR(#REF!="COMPOSICAO",#REF!="INSUMO",#REF!&lt;&gt;""),#REF!&lt;&gt;"")</formula>
    </cfRule>
  </conditionalFormatting>
  <conditionalFormatting sqref="D1379">
    <cfRule type="expression" dxfId="4589" priority="623" stopIfTrue="1">
      <formula>AND(#REF!&lt;&gt;"COMPOSICAO",#REF!&lt;&gt;"INSUMO",#REF!&lt;&gt;"")</formula>
    </cfRule>
    <cfRule type="expression" dxfId="4588" priority="624" stopIfTrue="1">
      <formula>AND(OR(#REF!="COMPOSICAO",#REF!="INSUMO",#REF!&lt;&gt;""),#REF!&lt;&gt;"")</formula>
    </cfRule>
  </conditionalFormatting>
  <conditionalFormatting sqref="E1378:F1378">
    <cfRule type="expression" dxfId="4587" priority="621" stopIfTrue="1">
      <formula>AND(#REF!&lt;&gt;"COMPOSICAO",#REF!&lt;&gt;"INSUMO",#REF!&lt;&gt;"")</formula>
    </cfRule>
    <cfRule type="expression" dxfId="4586" priority="622" stopIfTrue="1">
      <formula>AND(OR(#REF!="COMPOSICAO",#REF!="INSUMO",#REF!&lt;&gt;""),#REF!&lt;&gt;"")</formula>
    </cfRule>
  </conditionalFormatting>
  <conditionalFormatting sqref="B1378:D1378">
    <cfRule type="expression" dxfId="4585" priority="619" stopIfTrue="1">
      <formula>AND(#REF!&lt;&gt;"COMPOSICAO",#REF!&lt;&gt;"INSUMO",#REF!&lt;&gt;"")</formula>
    </cfRule>
    <cfRule type="expression" dxfId="4584" priority="620" stopIfTrue="1">
      <formula>AND(OR(#REF!="COMPOSICAO",#REF!="INSUMO",#REF!&lt;&gt;""),#REF!&lt;&gt;"")</formula>
    </cfRule>
  </conditionalFormatting>
  <conditionalFormatting sqref="C1379:C1380">
    <cfRule type="expression" dxfId="4583" priority="607" stopIfTrue="1">
      <formula>AND(#REF!&lt;&gt;"COMPOSICAO",#REF!&lt;&gt;"INSUMO",#REF!&lt;&gt;"")</formula>
    </cfRule>
  </conditionalFormatting>
  <conditionalFormatting sqref="C1379:C1380">
    <cfRule type="expression" dxfId="4582" priority="608" stopIfTrue="1">
      <formula>AND(OR(#REF!="COMPOSICAO",#REF!="INSUMO",#REF!&lt;&gt;""),#REF!&lt;&gt;"")</formula>
    </cfRule>
  </conditionalFormatting>
  <conditionalFormatting sqref="A1379:B1380">
    <cfRule type="expression" dxfId="4581" priority="605" stopIfTrue="1">
      <formula>AND(#REF!&lt;&gt;"COMPOSICAO",#REF!&lt;&gt;"INSUMO",#REF!&lt;&gt;"")</formula>
    </cfRule>
    <cfRule type="expression" dxfId="4580" priority="606" stopIfTrue="1">
      <formula>AND(OR(#REF!="COMPOSICAO",#REF!="INSUMO",#REF!&lt;&gt;""),#REF!&lt;&gt;"")</formula>
    </cfRule>
  </conditionalFormatting>
  <conditionalFormatting sqref="A1392:D1396 E1388:F1396">
    <cfRule type="expression" dxfId="4579" priority="603" stopIfTrue="1">
      <formula>AND(#REF!&lt;&gt;"COMPOSICAO",#REF!&lt;&gt;"INSUMO",#REF!&lt;&gt;"")</formula>
    </cfRule>
    <cfRule type="expression" dxfId="4578" priority="604" stopIfTrue="1">
      <formula>AND(OR(#REF!="COMPOSICAO",#REF!="INSUMO",#REF!&lt;&gt;""),#REF!&lt;&gt;"")</formula>
    </cfRule>
  </conditionalFormatting>
  <conditionalFormatting sqref="A1387">
    <cfRule type="expression" dxfId="4577" priority="601" stopIfTrue="1">
      <formula>AND(#REF!&lt;&gt;"COMPOSICAO",#REF!&lt;&gt;"INSUMO",#REF!&lt;&gt;"")</formula>
    </cfRule>
    <cfRule type="expression" dxfId="4576" priority="602" stopIfTrue="1">
      <formula>AND(OR(#REF!="COMPOSICAO",#REF!="INSUMO",#REF!&lt;&gt;""),#REF!&lt;&gt;"")</formula>
    </cfRule>
  </conditionalFormatting>
  <conditionalFormatting sqref="A1386:C1386">
    <cfRule type="expression" dxfId="4575" priority="599" stopIfTrue="1">
      <formula>AND(#REF!&lt;&gt;"COMPOSICAO",#REF!&lt;&gt;"INSUMO",#REF!&lt;&gt;"")</formula>
    </cfRule>
    <cfRule type="expression" dxfId="4574" priority="600" stopIfTrue="1">
      <formula>AND(OR(#REF!="COMPOSICAO",#REF!="INSUMO",#REF!&lt;&gt;""),#REF!&lt;&gt;"")</formula>
    </cfRule>
  </conditionalFormatting>
  <conditionalFormatting sqref="E1387:F1387">
    <cfRule type="expression" dxfId="4573" priority="597" stopIfTrue="1">
      <formula>AND(#REF!&lt;&gt;"COMPOSICAO",#REF!&lt;&gt;"INSUMO",#REF!&lt;&gt;"")</formula>
    </cfRule>
    <cfRule type="expression" dxfId="4572" priority="598" stopIfTrue="1">
      <formula>AND(OR(#REF!="COMPOSICAO",#REF!="INSUMO",#REF!&lt;&gt;""),#REF!&lt;&gt;"")</formula>
    </cfRule>
  </conditionalFormatting>
  <conditionalFormatting sqref="B1387:D1387">
    <cfRule type="expression" dxfId="4571" priority="595" stopIfTrue="1">
      <formula>AND(#REF!&lt;&gt;"COMPOSICAO",#REF!&lt;&gt;"INSUMO",#REF!&lt;&gt;"")</formula>
    </cfRule>
    <cfRule type="expression" dxfId="4570" priority="596" stopIfTrue="1">
      <formula>AND(OR(#REF!="COMPOSICAO",#REF!="INSUMO",#REF!&lt;&gt;""),#REF!&lt;&gt;"")</formula>
    </cfRule>
  </conditionalFormatting>
  <conditionalFormatting sqref="A1391:B1391 D1390:D1391">
    <cfRule type="expression" dxfId="4569" priority="593" stopIfTrue="1">
      <formula>AND(#REF!&lt;&gt;"COMPOSICAO",#REF!&lt;&gt;"INSUMO",#REF!&lt;&gt;"")</formula>
    </cfRule>
    <cfRule type="expression" dxfId="4568" priority="594" stopIfTrue="1">
      <formula>AND(OR(#REF!="COMPOSICAO",#REF!="INSUMO",#REF!&lt;&gt;""),#REF!&lt;&gt;"")</formula>
    </cfRule>
  </conditionalFormatting>
  <conditionalFormatting sqref="C1391">
    <cfRule type="expression" dxfId="4567" priority="591" stopIfTrue="1">
      <formula>AND(#REF!&lt;&gt;"COMPOSICAO",#REF!&lt;&gt;"INSUMO",#REF!&lt;&gt;"")</formula>
    </cfRule>
  </conditionalFormatting>
  <conditionalFormatting sqref="C1391">
    <cfRule type="expression" dxfId="4566" priority="592" stopIfTrue="1">
      <formula>AND(OR(#REF!="COMPOSICAO",#REF!="INSUMO",#REF!&lt;&gt;""),#REF!&lt;&gt;"")</formula>
    </cfRule>
  </conditionalFormatting>
  <conditionalFormatting sqref="A1390">
    <cfRule type="expression" dxfId="4565" priority="589" stopIfTrue="1">
      <formula>AND(#REF!&lt;&gt;"COMPOSICAO",#REF!&lt;&gt;"INSUMO",#REF!&lt;&gt;"")</formula>
    </cfRule>
    <cfRule type="expression" dxfId="4564" priority="590" stopIfTrue="1">
      <formula>AND(OR(#REF!="COMPOSICAO",#REF!="INSUMO",#REF!&lt;&gt;""),#REF!&lt;&gt;"")</formula>
    </cfRule>
  </conditionalFormatting>
  <conditionalFormatting sqref="B1390">
    <cfRule type="expression" dxfId="4563" priority="587" stopIfTrue="1">
      <formula>AND(#REF!&lt;&gt;"COMPOSICAO",#REF!&lt;&gt;"INSUMO",#REF!&lt;&gt;"")</formula>
    </cfRule>
    <cfRule type="expression" dxfId="4562" priority="588" stopIfTrue="1">
      <formula>AND(OR(#REF!="COMPOSICAO",#REF!="INSUMO",#REF!&lt;&gt;""),#REF!&lt;&gt;"")</formula>
    </cfRule>
  </conditionalFormatting>
  <conditionalFormatting sqref="C1390">
    <cfRule type="expression" dxfId="4561" priority="585" stopIfTrue="1">
      <formula>AND(#REF!&lt;&gt;"COMPOSICAO",#REF!&lt;&gt;"INSUMO",#REF!&lt;&gt;"")</formula>
    </cfRule>
  </conditionalFormatting>
  <conditionalFormatting sqref="C1390">
    <cfRule type="expression" dxfId="4560" priority="586" stopIfTrue="1">
      <formula>AND(OR(#REF!="COMPOSICAO",#REF!="INSUMO",#REF!&lt;&gt;""),#REF!&lt;&gt;"")</formula>
    </cfRule>
  </conditionalFormatting>
  <conditionalFormatting sqref="D1388:D1389">
    <cfRule type="expression" dxfId="4559" priority="583" stopIfTrue="1">
      <formula>AND(#REF!&lt;&gt;"COMPOSICAO",#REF!&lt;&gt;"INSUMO",#REF!&lt;&gt;"")</formula>
    </cfRule>
    <cfRule type="expression" dxfId="4558" priority="584" stopIfTrue="1">
      <formula>AND(OR(#REF!="COMPOSICAO",#REF!="INSUMO",#REF!&lt;&gt;""),#REF!&lt;&gt;"")</formula>
    </cfRule>
  </conditionalFormatting>
  <conditionalFormatting sqref="C1388:C1389">
    <cfRule type="expression" dxfId="4557" priority="581" stopIfTrue="1">
      <formula>AND(#REF!&lt;&gt;"COMPOSICAO",#REF!&lt;&gt;"INSUMO",#REF!&lt;&gt;"")</formula>
    </cfRule>
  </conditionalFormatting>
  <conditionalFormatting sqref="C1388:C1389">
    <cfRule type="expression" dxfId="4556" priority="582" stopIfTrue="1">
      <formula>AND(OR(#REF!="COMPOSICAO",#REF!="INSUMO",#REF!&lt;&gt;""),#REF!&lt;&gt;"")</formula>
    </cfRule>
  </conditionalFormatting>
  <conditionalFormatting sqref="A1388:B1389">
    <cfRule type="expression" dxfId="4555" priority="579" stopIfTrue="1">
      <formula>AND(#REF!&lt;&gt;"COMPOSICAO",#REF!&lt;&gt;"INSUMO",#REF!&lt;&gt;"")</formula>
    </cfRule>
    <cfRule type="expression" dxfId="4554" priority="580" stopIfTrue="1">
      <formula>AND(OR(#REF!="COMPOSICAO",#REF!="INSUMO",#REF!&lt;&gt;""),#REF!&lt;&gt;"")</formula>
    </cfRule>
  </conditionalFormatting>
  <conditionalFormatting sqref="A1407:D1411 E1403:F1411">
    <cfRule type="expression" dxfId="4553" priority="577" stopIfTrue="1">
      <formula>AND(#REF!&lt;&gt;"COMPOSICAO",#REF!&lt;&gt;"INSUMO",#REF!&lt;&gt;"")</formula>
    </cfRule>
    <cfRule type="expression" dxfId="4552" priority="578" stopIfTrue="1">
      <formula>AND(OR(#REF!="COMPOSICAO",#REF!="INSUMO",#REF!&lt;&gt;""),#REF!&lt;&gt;"")</formula>
    </cfRule>
  </conditionalFormatting>
  <conditionalFormatting sqref="A1402">
    <cfRule type="expression" dxfId="4551" priority="575" stopIfTrue="1">
      <formula>AND(#REF!&lt;&gt;"COMPOSICAO",#REF!&lt;&gt;"INSUMO",#REF!&lt;&gt;"")</formula>
    </cfRule>
    <cfRule type="expression" dxfId="4550" priority="576" stopIfTrue="1">
      <formula>AND(OR(#REF!="COMPOSICAO",#REF!="INSUMO",#REF!&lt;&gt;""),#REF!&lt;&gt;"")</formula>
    </cfRule>
  </conditionalFormatting>
  <conditionalFormatting sqref="A1401:C1401">
    <cfRule type="expression" dxfId="4549" priority="573" stopIfTrue="1">
      <formula>AND(#REF!&lt;&gt;"COMPOSICAO",#REF!&lt;&gt;"INSUMO",#REF!&lt;&gt;"")</formula>
    </cfRule>
    <cfRule type="expression" dxfId="4548" priority="574" stopIfTrue="1">
      <formula>AND(OR(#REF!="COMPOSICAO",#REF!="INSUMO",#REF!&lt;&gt;""),#REF!&lt;&gt;"")</formula>
    </cfRule>
  </conditionalFormatting>
  <conditionalFormatting sqref="E1402:F1402">
    <cfRule type="expression" dxfId="4547" priority="571" stopIfTrue="1">
      <formula>AND(#REF!&lt;&gt;"COMPOSICAO",#REF!&lt;&gt;"INSUMO",#REF!&lt;&gt;"")</formula>
    </cfRule>
    <cfRule type="expression" dxfId="4546" priority="572" stopIfTrue="1">
      <formula>AND(OR(#REF!="COMPOSICAO",#REF!="INSUMO",#REF!&lt;&gt;""),#REF!&lt;&gt;"")</formula>
    </cfRule>
  </conditionalFormatting>
  <conditionalFormatting sqref="B1402:D1402">
    <cfRule type="expression" dxfId="4545" priority="569" stopIfTrue="1">
      <formula>AND(#REF!&lt;&gt;"COMPOSICAO",#REF!&lt;&gt;"INSUMO",#REF!&lt;&gt;"")</formula>
    </cfRule>
    <cfRule type="expression" dxfId="4544" priority="570" stopIfTrue="1">
      <formula>AND(OR(#REF!="COMPOSICAO",#REF!="INSUMO",#REF!&lt;&gt;""),#REF!&lt;&gt;"")</formula>
    </cfRule>
  </conditionalFormatting>
  <conditionalFormatting sqref="A1406:B1406 D1405:D1406">
    <cfRule type="expression" dxfId="4543" priority="567" stopIfTrue="1">
      <formula>AND(#REF!&lt;&gt;"COMPOSICAO",#REF!&lt;&gt;"INSUMO",#REF!&lt;&gt;"")</formula>
    </cfRule>
    <cfRule type="expression" dxfId="4542" priority="568" stopIfTrue="1">
      <formula>AND(OR(#REF!="COMPOSICAO",#REF!="INSUMO",#REF!&lt;&gt;""),#REF!&lt;&gt;"")</formula>
    </cfRule>
  </conditionalFormatting>
  <conditionalFormatting sqref="C1406">
    <cfRule type="expression" dxfId="4541" priority="565" stopIfTrue="1">
      <formula>AND(#REF!&lt;&gt;"COMPOSICAO",#REF!&lt;&gt;"INSUMO",#REF!&lt;&gt;"")</formula>
    </cfRule>
  </conditionalFormatting>
  <conditionalFormatting sqref="C1406">
    <cfRule type="expression" dxfId="4540" priority="566" stopIfTrue="1">
      <formula>AND(OR(#REF!="COMPOSICAO",#REF!="INSUMO",#REF!&lt;&gt;""),#REF!&lt;&gt;"")</formula>
    </cfRule>
  </conditionalFormatting>
  <conditionalFormatting sqref="A1405">
    <cfRule type="expression" dxfId="4539" priority="563" stopIfTrue="1">
      <formula>AND(#REF!&lt;&gt;"COMPOSICAO",#REF!&lt;&gt;"INSUMO",#REF!&lt;&gt;"")</formula>
    </cfRule>
    <cfRule type="expression" dxfId="4538" priority="564" stopIfTrue="1">
      <formula>AND(OR(#REF!="COMPOSICAO",#REF!="INSUMO",#REF!&lt;&gt;""),#REF!&lt;&gt;"")</formula>
    </cfRule>
  </conditionalFormatting>
  <conditionalFormatting sqref="B1405">
    <cfRule type="expression" dxfId="4537" priority="561" stopIfTrue="1">
      <formula>AND(#REF!&lt;&gt;"COMPOSICAO",#REF!&lt;&gt;"INSUMO",#REF!&lt;&gt;"")</formula>
    </cfRule>
    <cfRule type="expression" dxfId="4536" priority="562" stopIfTrue="1">
      <formula>AND(OR(#REF!="COMPOSICAO",#REF!="INSUMO",#REF!&lt;&gt;""),#REF!&lt;&gt;"")</formula>
    </cfRule>
  </conditionalFormatting>
  <conditionalFormatting sqref="C1405">
    <cfRule type="expression" dxfId="4535" priority="559" stopIfTrue="1">
      <formula>AND(#REF!&lt;&gt;"COMPOSICAO",#REF!&lt;&gt;"INSUMO",#REF!&lt;&gt;"")</formula>
    </cfRule>
  </conditionalFormatting>
  <conditionalFormatting sqref="C1405">
    <cfRule type="expression" dxfId="4534" priority="560" stopIfTrue="1">
      <formula>AND(OR(#REF!="COMPOSICAO",#REF!="INSUMO",#REF!&lt;&gt;""),#REF!&lt;&gt;"")</formula>
    </cfRule>
  </conditionalFormatting>
  <conditionalFormatting sqref="D1403:D1404">
    <cfRule type="expression" dxfId="4533" priority="557" stopIfTrue="1">
      <formula>AND(#REF!&lt;&gt;"COMPOSICAO",#REF!&lt;&gt;"INSUMO",#REF!&lt;&gt;"")</formula>
    </cfRule>
    <cfRule type="expression" dxfId="4532" priority="558" stopIfTrue="1">
      <formula>AND(OR(#REF!="COMPOSICAO",#REF!="INSUMO",#REF!&lt;&gt;""),#REF!&lt;&gt;"")</formula>
    </cfRule>
  </conditionalFormatting>
  <conditionalFormatting sqref="C1403:C1404">
    <cfRule type="expression" dxfId="4531" priority="555" stopIfTrue="1">
      <formula>AND(#REF!&lt;&gt;"COMPOSICAO",#REF!&lt;&gt;"INSUMO",#REF!&lt;&gt;"")</formula>
    </cfRule>
  </conditionalFormatting>
  <conditionalFormatting sqref="C1403:C1404">
    <cfRule type="expression" dxfId="4530" priority="556" stopIfTrue="1">
      <formula>AND(OR(#REF!="COMPOSICAO",#REF!="INSUMO",#REF!&lt;&gt;""),#REF!&lt;&gt;"")</formula>
    </cfRule>
  </conditionalFormatting>
  <conditionalFormatting sqref="A1403:B1404">
    <cfRule type="expression" dxfId="4529" priority="553" stopIfTrue="1">
      <formula>AND(#REF!&lt;&gt;"COMPOSICAO",#REF!&lt;&gt;"INSUMO",#REF!&lt;&gt;"")</formula>
    </cfRule>
    <cfRule type="expression" dxfId="4528" priority="554" stopIfTrue="1">
      <formula>AND(OR(#REF!="COMPOSICAO",#REF!="INSUMO",#REF!&lt;&gt;""),#REF!&lt;&gt;"")</formula>
    </cfRule>
  </conditionalFormatting>
  <conditionalFormatting sqref="A1422:D1426 E1418:F1426">
    <cfRule type="expression" dxfId="4527" priority="551" stopIfTrue="1">
      <formula>AND(#REF!&lt;&gt;"COMPOSICAO",#REF!&lt;&gt;"INSUMO",#REF!&lt;&gt;"")</formula>
    </cfRule>
    <cfRule type="expression" dxfId="4526" priority="552" stopIfTrue="1">
      <formula>AND(OR(#REF!="COMPOSICAO",#REF!="INSUMO",#REF!&lt;&gt;""),#REF!&lt;&gt;"")</formula>
    </cfRule>
  </conditionalFormatting>
  <conditionalFormatting sqref="A1417">
    <cfRule type="expression" dxfId="4525" priority="549" stopIfTrue="1">
      <formula>AND(#REF!&lt;&gt;"COMPOSICAO",#REF!&lt;&gt;"INSUMO",#REF!&lt;&gt;"")</formula>
    </cfRule>
    <cfRule type="expression" dxfId="4524" priority="550" stopIfTrue="1">
      <formula>AND(OR(#REF!="COMPOSICAO",#REF!="INSUMO",#REF!&lt;&gt;""),#REF!&lt;&gt;"")</formula>
    </cfRule>
  </conditionalFormatting>
  <conditionalFormatting sqref="A1416:C1416">
    <cfRule type="expression" dxfId="4523" priority="547" stopIfTrue="1">
      <formula>AND(#REF!&lt;&gt;"COMPOSICAO",#REF!&lt;&gt;"INSUMO",#REF!&lt;&gt;"")</formula>
    </cfRule>
    <cfRule type="expression" dxfId="4522" priority="548" stopIfTrue="1">
      <formula>AND(OR(#REF!="COMPOSICAO",#REF!="INSUMO",#REF!&lt;&gt;""),#REF!&lt;&gt;"")</formula>
    </cfRule>
  </conditionalFormatting>
  <conditionalFormatting sqref="E1417:F1417">
    <cfRule type="expression" dxfId="4521" priority="545" stopIfTrue="1">
      <formula>AND(#REF!&lt;&gt;"COMPOSICAO",#REF!&lt;&gt;"INSUMO",#REF!&lt;&gt;"")</formula>
    </cfRule>
    <cfRule type="expression" dxfId="4520" priority="546" stopIfTrue="1">
      <formula>AND(OR(#REF!="COMPOSICAO",#REF!="INSUMO",#REF!&lt;&gt;""),#REF!&lt;&gt;"")</formula>
    </cfRule>
  </conditionalFormatting>
  <conditionalFormatting sqref="B1417:D1417">
    <cfRule type="expression" dxfId="4519" priority="543" stopIfTrue="1">
      <formula>AND(#REF!&lt;&gt;"COMPOSICAO",#REF!&lt;&gt;"INSUMO",#REF!&lt;&gt;"")</formula>
    </cfRule>
    <cfRule type="expression" dxfId="4518" priority="544" stopIfTrue="1">
      <formula>AND(OR(#REF!="COMPOSICAO",#REF!="INSUMO",#REF!&lt;&gt;""),#REF!&lt;&gt;"")</formula>
    </cfRule>
  </conditionalFormatting>
  <conditionalFormatting sqref="A1421:B1421 D1420:D1421">
    <cfRule type="expression" dxfId="4517" priority="541" stopIfTrue="1">
      <formula>AND(#REF!&lt;&gt;"COMPOSICAO",#REF!&lt;&gt;"INSUMO",#REF!&lt;&gt;"")</formula>
    </cfRule>
    <cfRule type="expression" dxfId="4516" priority="542" stopIfTrue="1">
      <formula>AND(OR(#REF!="COMPOSICAO",#REF!="INSUMO",#REF!&lt;&gt;""),#REF!&lt;&gt;"")</formula>
    </cfRule>
  </conditionalFormatting>
  <conditionalFormatting sqref="C1421">
    <cfRule type="expression" dxfId="4515" priority="539" stopIfTrue="1">
      <formula>AND(#REF!&lt;&gt;"COMPOSICAO",#REF!&lt;&gt;"INSUMO",#REF!&lt;&gt;"")</formula>
    </cfRule>
  </conditionalFormatting>
  <conditionalFormatting sqref="C1421">
    <cfRule type="expression" dxfId="4514" priority="540" stopIfTrue="1">
      <formula>AND(OR(#REF!="COMPOSICAO",#REF!="INSUMO",#REF!&lt;&gt;""),#REF!&lt;&gt;"")</formula>
    </cfRule>
  </conditionalFormatting>
  <conditionalFormatting sqref="A1420">
    <cfRule type="expression" dxfId="4513" priority="537" stopIfTrue="1">
      <formula>AND(#REF!&lt;&gt;"COMPOSICAO",#REF!&lt;&gt;"INSUMO",#REF!&lt;&gt;"")</formula>
    </cfRule>
    <cfRule type="expression" dxfId="4512" priority="538" stopIfTrue="1">
      <formula>AND(OR(#REF!="COMPOSICAO",#REF!="INSUMO",#REF!&lt;&gt;""),#REF!&lt;&gt;"")</formula>
    </cfRule>
  </conditionalFormatting>
  <conditionalFormatting sqref="B1420">
    <cfRule type="expression" dxfId="4511" priority="535" stopIfTrue="1">
      <formula>AND(#REF!&lt;&gt;"COMPOSICAO",#REF!&lt;&gt;"INSUMO",#REF!&lt;&gt;"")</formula>
    </cfRule>
    <cfRule type="expression" dxfId="4510" priority="536" stopIfTrue="1">
      <formula>AND(OR(#REF!="COMPOSICAO",#REF!="INSUMO",#REF!&lt;&gt;""),#REF!&lt;&gt;"")</formula>
    </cfRule>
  </conditionalFormatting>
  <conditionalFormatting sqref="C1420">
    <cfRule type="expression" dxfId="4509" priority="533" stopIfTrue="1">
      <formula>AND(#REF!&lt;&gt;"COMPOSICAO",#REF!&lt;&gt;"INSUMO",#REF!&lt;&gt;"")</formula>
    </cfRule>
  </conditionalFormatting>
  <conditionalFormatting sqref="C1420">
    <cfRule type="expression" dxfId="4508" priority="534" stopIfTrue="1">
      <formula>AND(OR(#REF!="COMPOSICAO",#REF!="INSUMO",#REF!&lt;&gt;""),#REF!&lt;&gt;"")</formula>
    </cfRule>
  </conditionalFormatting>
  <conditionalFormatting sqref="D1418:D1419">
    <cfRule type="expression" dxfId="4507" priority="531" stopIfTrue="1">
      <formula>AND(#REF!&lt;&gt;"COMPOSICAO",#REF!&lt;&gt;"INSUMO",#REF!&lt;&gt;"")</formula>
    </cfRule>
    <cfRule type="expression" dxfId="4506" priority="532" stopIfTrue="1">
      <formula>AND(OR(#REF!="COMPOSICAO",#REF!="INSUMO",#REF!&lt;&gt;""),#REF!&lt;&gt;"")</formula>
    </cfRule>
  </conditionalFormatting>
  <conditionalFormatting sqref="C1418:C1419">
    <cfRule type="expression" dxfId="4505" priority="529" stopIfTrue="1">
      <formula>AND(#REF!&lt;&gt;"COMPOSICAO",#REF!&lt;&gt;"INSUMO",#REF!&lt;&gt;"")</formula>
    </cfRule>
  </conditionalFormatting>
  <conditionalFormatting sqref="C1418:C1419">
    <cfRule type="expression" dxfId="4504" priority="530" stopIfTrue="1">
      <formula>AND(OR(#REF!="COMPOSICAO",#REF!="INSUMO",#REF!&lt;&gt;""),#REF!&lt;&gt;"")</formula>
    </cfRule>
  </conditionalFormatting>
  <conditionalFormatting sqref="A1418:B1419">
    <cfRule type="expression" dxfId="4503" priority="527" stopIfTrue="1">
      <formula>AND(#REF!&lt;&gt;"COMPOSICAO",#REF!&lt;&gt;"INSUMO",#REF!&lt;&gt;"")</formula>
    </cfRule>
    <cfRule type="expression" dxfId="4502" priority="528" stopIfTrue="1">
      <formula>AND(OR(#REF!="COMPOSICAO",#REF!="INSUMO",#REF!&lt;&gt;""),#REF!&lt;&gt;"")</formula>
    </cfRule>
  </conditionalFormatting>
  <conditionalFormatting sqref="E1433:F1435">
    <cfRule type="expression" dxfId="4501" priority="525" stopIfTrue="1">
      <formula>AND(#REF!&lt;&gt;"COMPOSICAO",#REF!&lt;&gt;"INSUMO",#REF!&lt;&gt;"")</formula>
    </cfRule>
    <cfRule type="expression" dxfId="4500" priority="526" stopIfTrue="1">
      <formula>AND(OR(#REF!="COMPOSICAO",#REF!="INSUMO",#REF!&lt;&gt;""),#REF!&lt;&gt;"")</formula>
    </cfRule>
  </conditionalFormatting>
  <conditionalFormatting sqref="A1432">
    <cfRule type="expression" dxfId="4499" priority="523" stopIfTrue="1">
      <formula>AND(#REF!&lt;&gt;"COMPOSICAO",#REF!&lt;&gt;"INSUMO",#REF!&lt;&gt;"")</formula>
    </cfRule>
    <cfRule type="expression" dxfId="4498" priority="524" stopIfTrue="1">
      <formula>AND(OR(#REF!="COMPOSICAO",#REF!="INSUMO",#REF!&lt;&gt;""),#REF!&lt;&gt;"")</formula>
    </cfRule>
  </conditionalFormatting>
  <conditionalFormatting sqref="A1431:C1431">
    <cfRule type="expression" dxfId="4497" priority="521" stopIfTrue="1">
      <formula>AND(#REF!&lt;&gt;"COMPOSICAO",#REF!&lt;&gt;"INSUMO",#REF!&lt;&gt;"")</formula>
    </cfRule>
    <cfRule type="expression" dxfId="4496" priority="522" stopIfTrue="1">
      <formula>AND(OR(#REF!="COMPOSICAO",#REF!="INSUMO",#REF!&lt;&gt;""),#REF!&lt;&gt;"")</formula>
    </cfRule>
  </conditionalFormatting>
  <conditionalFormatting sqref="E1432:F1432">
    <cfRule type="expression" dxfId="4495" priority="519" stopIfTrue="1">
      <formula>AND(#REF!&lt;&gt;"COMPOSICAO",#REF!&lt;&gt;"INSUMO",#REF!&lt;&gt;"")</formula>
    </cfRule>
    <cfRule type="expression" dxfId="4494" priority="520" stopIfTrue="1">
      <formula>AND(OR(#REF!="COMPOSICAO",#REF!="INSUMO",#REF!&lt;&gt;""),#REF!&lt;&gt;"")</formula>
    </cfRule>
  </conditionalFormatting>
  <conditionalFormatting sqref="B1432:D1432">
    <cfRule type="expression" dxfId="4493" priority="517" stopIfTrue="1">
      <formula>AND(#REF!&lt;&gt;"COMPOSICAO",#REF!&lt;&gt;"INSUMO",#REF!&lt;&gt;"")</formula>
    </cfRule>
    <cfRule type="expression" dxfId="4492" priority="518" stopIfTrue="1">
      <formula>AND(OR(#REF!="COMPOSICAO",#REF!="INSUMO",#REF!&lt;&gt;""),#REF!&lt;&gt;"")</formula>
    </cfRule>
  </conditionalFormatting>
  <conditionalFormatting sqref="D1435">
    <cfRule type="expression" dxfId="4491" priority="515" stopIfTrue="1">
      <formula>AND(#REF!&lt;&gt;"COMPOSICAO",#REF!&lt;&gt;"INSUMO",#REF!&lt;&gt;"")</formula>
    </cfRule>
    <cfRule type="expression" dxfId="4490" priority="516" stopIfTrue="1">
      <formula>AND(OR(#REF!="COMPOSICAO",#REF!="INSUMO",#REF!&lt;&gt;""),#REF!&lt;&gt;"")</formula>
    </cfRule>
  </conditionalFormatting>
  <conditionalFormatting sqref="A1435">
    <cfRule type="expression" dxfId="4489" priority="511" stopIfTrue="1">
      <formula>AND(#REF!&lt;&gt;"COMPOSICAO",#REF!&lt;&gt;"INSUMO",#REF!&lt;&gt;"")</formula>
    </cfRule>
    <cfRule type="expression" dxfId="4488" priority="512" stopIfTrue="1">
      <formula>AND(OR(#REF!="COMPOSICAO",#REF!="INSUMO",#REF!&lt;&gt;""),#REF!&lt;&gt;"")</formula>
    </cfRule>
  </conditionalFormatting>
  <conditionalFormatting sqref="B1435">
    <cfRule type="expression" dxfId="4487" priority="509" stopIfTrue="1">
      <formula>AND(#REF!&lt;&gt;"COMPOSICAO",#REF!&lt;&gt;"INSUMO",#REF!&lt;&gt;"")</formula>
    </cfRule>
    <cfRule type="expression" dxfId="4486" priority="510" stopIfTrue="1">
      <formula>AND(OR(#REF!="COMPOSICAO",#REF!="INSUMO",#REF!&lt;&gt;""),#REF!&lt;&gt;"")</formula>
    </cfRule>
  </conditionalFormatting>
  <conditionalFormatting sqref="C1435">
    <cfRule type="expression" dxfId="4485" priority="507" stopIfTrue="1">
      <formula>AND(#REF!&lt;&gt;"COMPOSICAO",#REF!&lt;&gt;"INSUMO",#REF!&lt;&gt;"")</formula>
    </cfRule>
  </conditionalFormatting>
  <conditionalFormatting sqref="C1435">
    <cfRule type="expression" dxfId="4484" priority="508" stopIfTrue="1">
      <formula>AND(OR(#REF!="COMPOSICAO",#REF!="INSUMO",#REF!&lt;&gt;""),#REF!&lt;&gt;"")</formula>
    </cfRule>
  </conditionalFormatting>
  <conditionalFormatting sqref="D1433:D1434">
    <cfRule type="expression" dxfId="4483" priority="505" stopIfTrue="1">
      <formula>AND(#REF!&lt;&gt;"COMPOSICAO",#REF!&lt;&gt;"INSUMO",#REF!&lt;&gt;"")</formula>
    </cfRule>
    <cfRule type="expression" dxfId="4482" priority="506" stopIfTrue="1">
      <formula>AND(OR(#REF!="COMPOSICAO",#REF!="INSUMO",#REF!&lt;&gt;""),#REF!&lt;&gt;"")</formula>
    </cfRule>
  </conditionalFormatting>
  <conditionalFormatting sqref="C1433:C1434">
    <cfRule type="expression" dxfId="4481" priority="503" stopIfTrue="1">
      <formula>AND(#REF!&lt;&gt;"COMPOSICAO",#REF!&lt;&gt;"INSUMO",#REF!&lt;&gt;"")</formula>
    </cfRule>
  </conditionalFormatting>
  <conditionalFormatting sqref="C1433:C1434">
    <cfRule type="expression" dxfId="4480" priority="504" stopIfTrue="1">
      <formula>AND(OR(#REF!="COMPOSICAO",#REF!="INSUMO",#REF!&lt;&gt;""),#REF!&lt;&gt;"")</formula>
    </cfRule>
  </conditionalFormatting>
  <conditionalFormatting sqref="A1433:B1434">
    <cfRule type="expression" dxfId="4479" priority="501" stopIfTrue="1">
      <formula>AND(#REF!&lt;&gt;"COMPOSICAO",#REF!&lt;&gt;"INSUMO",#REF!&lt;&gt;"")</formula>
    </cfRule>
    <cfRule type="expression" dxfId="4478" priority="502" stopIfTrue="1">
      <formula>AND(OR(#REF!="COMPOSICAO",#REF!="INSUMO",#REF!&lt;&gt;""),#REF!&lt;&gt;"")</formula>
    </cfRule>
  </conditionalFormatting>
  <conditionalFormatting sqref="A1446:D1449 E1442:F1449">
    <cfRule type="expression" dxfId="4477" priority="499" stopIfTrue="1">
      <formula>AND(#REF!&lt;&gt;"COMPOSICAO",#REF!&lt;&gt;"INSUMO",#REF!&lt;&gt;"")</formula>
    </cfRule>
    <cfRule type="expression" dxfId="4476" priority="500" stopIfTrue="1">
      <formula>AND(OR(#REF!="COMPOSICAO",#REF!="INSUMO",#REF!&lt;&gt;""),#REF!&lt;&gt;"")</formula>
    </cfRule>
  </conditionalFormatting>
  <conditionalFormatting sqref="A1441">
    <cfRule type="expression" dxfId="4475" priority="497" stopIfTrue="1">
      <formula>AND(#REF!&lt;&gt;"COMPOSICAO",#REF!&lt;&gt;"INSUMO",#REF!&lt;&gt;"")</formula>
    </cfRule>
    <cfRule type="expression" dxfId="4474" priority="498" stopIfTrue="1">
      <formula>AND(OR(#REF!="COMPOSICAO",#REF!="INSUMO",#REF!&lt;&gt;""),#REF!&lt;&gt;"")</formula>
    </cfRule>
  </conditionalFormatting>
  <conditionalFormatting sqref="A1440:C1440">
    <cfRule type="expression" dxfId="4473" priority="495" stopIfTrue="1">
      <formula>AND(#REF!&lt;&gt;"COMPOSICAO",#REF!&lt;&gt;"INSUMO",#REF!&lt;&gt;"")</formula>
    </cfRule>
    <cfRule type="expression" dxfId="4472" priority="496" stopIfTrue="1">
      <formula>AND(OR(#REF!="COMPOSICAO",#REF!="INSUMO",#REF!&lt;&gt;""),#REF!&lt;&gt;"")</formula>
    </cfRule>
  </conditionalFormatting>
  <conditionalFormatting sqref="E1441:F1441">
    <cfRule type="expression" dxfId="4471" priority="493" stopIfTrue="1">
      <formula>AND(#REF!&lt;&gt;"COMPOSICAO",#REF!&lt;&gt;"INSUMO",#REF!&lt;&gt;"")</formula>
    </cfRule>
    <cfRule type="expression" dxfId="4470" priority="494" stopIfTrue="1">
      <formula>AND(OR(#REF!="COMPOSICAO",#REF!="INSUMO",#REF!&lt;&gt;""),#REF!&lt;&gt;"")</formula>
    </cfRule>
  </conditionalFormatting>
  <conditionalFormatting sqref="B1441:D1441">
    <cfRule type="expression" dxfId="4469" priority="491" stopIfTrue="1">
      <formula>AND(#REF!&lt;&gt;"COMPOSICAO",#REF!&lt;&gt;"INSUMO",#REF!&lt;&gt;"")</formula>
    </cfRule>
    <cfRule type="expression" dxfId="4468" priority="492" stopIfTrue="1">
      <formula>AND(OR(#REF!="COMPOSICAO",#REF!="INSUMO",#REF!&lt;&gt;""),#REF!&lt;&gt;"")</formula>
    </cfRule>
  </conditionalFormatting>
  <conditionalFormatting sqref="D1444:D1445">
    <cfRule type="expression" dxfId="4467" priority="489" stopIfTrue="1">
      <formula>AND(#REF!&lt;&gt;"COMPOSICAO",#REF!&lt;&gt;"INSUMO",#REF!&lt;&gt;"")</formula>
    </cfRule>
    <cfRule type="expression" dxfId="4466" priority="490" stopIfTrue="1">
      <formula>AND(OR(#REF!="COMPOSICAO",#REF!="INSUMO",#REF!&lt;&gt;""),#REF!&lt;&gt;"")</formula>
    </cfRule>
  </conditionalFormatting>
  <conditionalFormatting sqref="D1442:D1443">
    <cfRule type="expression" dxfId="4465" priority="479" stopIfTrue="1">
      <formula>AND(#REF!&lt;&gt;"COMPOSICAO",#REF!&lt;&gt;"INSUMO",#REF!&lt;&gt;"")</formula>
    </cfRule>
    <cfRule type="expression" dxfId="4464" priority="480" stopIfTrue="1">
      <formula>AND(OR(#REF!="COMPOSICAO",#REF!="INSUMO",#REF!&lt;&gt;""),#REF!&lt;&gt;"")</formula>
    </cfRule>
  </conditionalFormatting>
  <conditionalFormatting sqref="C1442:C1443">
    <cfRule type="expression" dxfId="4463" priority="473" stopIfTrue="1">
      <formula>AND(#REF!&lt;&gt;"COMPOSICAO",#REF!&lt;&gt;"INSUMO",#REF!&lt;&gt;"")</formula>
    </cfRule>
  </conditionalFormatting>
  <conditionalFormatting sqref="C1442:C1443">
    <cfRule type="expression" dxfId="4462" priority="474" stopIfTrue="1">
      <formula>AND(OR(#REF!="COMPOSICAO",#REF!="INSUMO",#REF!&lt;&gt;""),#REF!&lt;&gt;"")</formula>
    </cfRule>
  </conditionalFormatting>
  <conditionalFormatting sqref="A1442:B1443">
    <cfRule type="expression" dxfId="4461" priority="471" stopIfTrue="1">
      <formula>AND(#REF!&lt;&gt;"COMPOSICAO",#REF!&lt;&gt;"INSUMO",#REF!&lt;&gt;"")</formula>
    </cfRule>
    <cfRule type="expression" dxfId="4460" priority="472" stopIfTrue="1">
      <formula>AND(OR(#REF!="COMPOSICAO",#REF!="INSUMO",#REF!&lt;&gt;""),#REF!&lt;&gt;"")</formula>
    </cfRule>
  </conditionalFormatting>
  <conditionalFormatting sqref="A1445:B1445">
    <cfRule type="expression" dxfId="4459" priority="469" stopIfTrue="1">
      <formula>AND(#REF!&lt;&gt;"COMPOSICAO",#REF!&lt;&gt;"INSUMO",#REF!&lt;&gt;"")</formula>
    </cfRule>
    <cfRule type="expression" dxfId="4458" priority="470" stopIfTrue="1">
      <formula>AND(OR(#REF!="COMPOSICAO",#REF!="INSUMO",#REF!&lt;&gt;""),#REF!&lt;&gt;"")</formula>
    </cfRule>
  </conditionalFormatting>
  <conditionalFormatting sqref="C1445">
    <cfRule type="expression" dxfId="4457" priority="467" stopIfTrue="1">
      <formula>AND(#REF!&lt;&gt;"COMPOSICAO",#REF!&lt;&gt;"INSUMO",#REF!&lt;&gt;"")</formula>
    </cfRule>
  </conditionalFormatting>
  <conditionalFormatting sqref="C1445">
    <cfRule type="expression" dxfId="4456" priority="468" stopIfTrue="1">
      <formula>AND(OR(#REF!="COMPOSICAO",#REF!="INSUMO",#REF!&lt;&gt;""),#REF!&lt;&gt;"")</formula>
    </cfRule>
  </conditionalFormatting>
  <conditionalFormatting sqref="A1444">
    <cfRule type="expression" dxfId="4455" priority="465" stopIfTrue="1">
      <formula>AND(#REF!&lt;&gt;"COMPOSICAO",#REF!&lt;&gt;"INSUMO",#REF!&lt;&gt;"")</formula>
    </cfRule>
    <cfRule type="expression" dxfId="4454" priority="466" stopIfTrue="1">
      <formula>AND(OR(#REF!="COMPOSICAO",#REF!="INSUMO",#REF!&lt;&gt;""),#REF!&lt;&gt;"")</formula>
    </cfRule>
  </conditionalFormatting>
  <conditionalFormatting sqref="B1444">
    <cfRule type="expression" dxfId="4453" priority="463" stopIfTrue="1">
      <formula>AND(#REF!&lt;&gt;"COMPOSICAO",#REF!&lt;&gt;"INSUMO",#REF!&lt;&gt;"")</formula>
    </cfRule>
    <cfRule type="expression" dxfId="4452" priority="464" stopIfTrue="1">
      <formula>AND(OR(#REF!="COMPOSICAO",#REF!="INSUMO",#REF!&lt;&gt;""),#REF!&lt;&gt;"")</formula>
    </cfRule>
  </conditionalFormatting>
  <conditionalFormatting sqref="C1444">
    <cfRule type="expression" dxfId="4451" priority="461" stopIfTrue="1">
      <formula>AND(#REF!&lt;&gt;"COMPOSICAO",#REF!&lt;&gt;"INSUMO",#REF!&lt;&gt;"")</formula>
    </cfRule>
  </conditionalFormatting>
  <conditionalFormatting sqref="C1444">
    <cfRule type="expression" dxfId="4450" priority="462" stopIfTrue="1">
      <formula>AND(OR(#REF!="COMPOSICAO",#REF!="INSUMO",#REF!&lt;&gt;""),#REF!&lt;&gt;"")</formula>
    </cfRule>
  </conditionalFormatting>
  <conditionalFormatting sqref="A1460:D1463 E1456:F1463">
    <cfRule type="expression" dxfId="4449" priority="459" stopIfTrue="1">
      <formula>AND(#REF!&lt;&gt;"COMPOSICAO",#REF!&lt;&gt;"INSUMO",#REF!&lt;&gt;"")</formula>
    </cfRule>
    <cfRule type="expression" dxfId="4448" priority="460" stopIfTrue="1">
      <formula>AND(OR(#REF!="COMPOSICAO",#REF!="INSUMO",#REF!&lt;&gt;""),#REF!&lt;&gt;"")</formula>
    </cfRule>
  </conditionalFormatting>
  <conditionalFormatting sqref="A1455">
    <cfRule type="expression" dxfId="4447" priority="457" stopIfTrue="1">
      <formula>AND(#REF!&lt;&gt;"COMPOSICAO",#REF!&lt;&gt;"INSUMO",#REF!&lt;&gt;"")</formula>
    </cfRule>
    <cfRule type="expression" dxfId="4446" priority="458" stopIfTrue="1">
      <formula>AND(OR(#REF!="COMPOSICAO",#REF!="INSUMO",#REF!&lt;&gt;""),#REF!&lt;&gt;"")</formula>
    </cfRule>
  </conditionalFormatting>
  <conditionalFormatting sqref="A1454:C1454">
    <cfRule type="expression" dxfId="4445" priority="455" stopIfTrue="1">
      <formula>AND(#REF!&lt;&gt;"COMPOSICAO",#REF!&lt;&gt;"INSUMO",#REF!&lt;&gt;"")</formula>
    </cfRule>
    <cfRule type="expression" dxfId="4444" priority="456" stopIfTrue="1">
      <formula>AND(OR(#REF!="COMPOSICAO",#REF!="INSUMO",#REF!&lt;&gt;""),#REF!&lt;&gt;"")</formula>
    </cfRule>
  </conditionalFormatting>
  <conditionalFormatting sqref="E1455:F1455">
    <cfRule type="expression" dxfId="4443" priority="453" stopIfTrue="1">
      <formula>AND(#REF!&lt;&gt;"COMPOSICAO",#REF!&lt;&gt;"INSUMO",#REF!&lt;&gt;"")</formula>
    </cfRule>
    <cfRule type="expression" dxfId="4442" priority="454" stopIfTrue="1">
      <formula>AND(OR(#REF!="COMPOSICAO",#REF!="INSUMO",#REF!&lt;&gt;""),#REF!&lt;&gt;"")</formula>
    </cfRule>
  </conditionalFormatting>
  <conditionalFormatting sqref="B1455:D1455">
    <cfRule type="expression" dxfId="4441" priority="451" stopIfTrue="1">
      <formula>AND(#REF!&lt;&gt;"COMPOSICAO",#REF!&lt;&gt;"INSUMO",#REF!&lt;&gt;"")</formula>
    </cfRule>
    <cfRule type="expression" dxfId="4440" priority="452" stopIfTrue="1">
      <formula>AND(OR(#REF!="COMPOSICAO",#REF!="INSUMO",#REF!&lt;&gt;""),#REF!&lt;&gt;"")</formula>
    </cfRule>
  </conditionalFormatting>
  <conditionalFormatting sqref="D1458:D1459">
    <cfRule type="expression" dxfId="4439" priority="449" stopIfTrue="1">
      <formula>AND(#REF!&lt;&gt;"COMPOSICAO",#REF!&lt;&gt;"INSUMO",#REF!&lt;&gt;"")</formula>
    </cfRule>
    <cfRule type="expression" dxfId="4438" priority="450" stopIfTrue="1">
      <formula>AND(OR(#REF!="COMPOSICAO",#REF!="INSUMO",#REF!&lt;&gt;""),#REF!&lt;&gt;"")</formula>
    </cfRule>
  </conditionalFormatting>
  <conditionalFormatting sqref="D1456:D1457">
    <cfRule type="expression" dxfId="4437" priority="447" stopIfTrue="1">
      <formula>AND(#REF!&lt;&gt;"COMPOSICAO",#REF!&lt;&gt;"INSUMO",#REF!&lt;&gt;"")</formula>
    </cfRule>
    <cfRule type="expression" dxfId="4436" priority="448" stopIfTrue="1">
      <formula>AND(OR(#REF!="COMPOSICAO",#REF!="INSUMO",#REF!&lt;&gt;""),#REF!&lt;&gt;"")</formula>
    </cfRule>
  </conditionalFormatting>
  <conditionalFormatting sqref="C1456:C1457">
    <cfRule type="expression" dxfId="4435" priority="445" stopIfTrue="1">
      <formula>AND(#REF!&lt;&gt;"COMPOSICAO",#REF!&lt;&gt;"INSUMO",#REF!&lt;&gt;"")</formula>
    </cfRule>
  </conditionalFormatting>
  <conditionalFormatting sqref="C1456:C1457">
    <cfRule type="expression" dxfId="4434" priority="446" stopIfTrue="1">
      <formula>AND(OR(#REF!="COMPOSICAO",#REF!="INSUMO",#REF!&lt;&gt;""),#REF!&lt;&gt;"")</formula>
    </cfRule>
  </conditionalFormatting>
  <conditionalFormatting sqref="A1456:B1457">
    <cfRule type="expression" dxfId="4433" priority="443" stopIfTrue="1">
      <formula>AND(#REF!&lt;&gt;"COMPOSICAO",#REF!&lt;&gt;"INSUMO",#REF!&lt;&gt;"")</formula>
    </cfRule>
    <cfRule type="expression" dxfId="4432" priority="444" stopIfTrue="1">
      <formula>AND(OR(#REF!="COMPOSICAO",#REF!="INSUMO",#REF!&lt;&gt;""),#REF!&lt;&gt;"")</formula>
    </cfRule>
  </conditionalFormatting>
  <conditionalFormatting sqref="A1459:B1459">
    <cfRule type="expression" dxfId="4431" priority="441" stopIfTrue="1">
      <formula>AND(#REF!&lt;&gt;"COMPOSICAO",#REF!&lt;&gt;"INSUMO",#REF!&lt;&gt;"")</formula>
    </cfRule>
    <cfRule type="expression" dxfId="4430" priority="442" stopIfTrue="1">
      <formula>AND(OR(#REF!="COMPOSICAO",#REF!="INSUMO",#REF!&lt;&gt;""),#REF!&lt;&gt;"")</formula>
    </cfRule>
  </conditionalFormatting>
  <conditionalFormatting sqref="C1459">
    <cfRule type="expression" dxfId="4429" priority="439" stopIfTrue="1">
      <formula>AND(#REF!&lt;&gt;"COMPOSICAO",#REF!&lt;&gt;"INSUMO",#REF!&lt;&gt;"")</formula>
    </cfRule>
  </conditionalFormatting>
  <conditionalFormatting sqref="C1459">
    <cfRule type="expression" dxfId="4428" priority="440" stopIfTrue="1">
      <formula>AND(OR(#REF!="COMPOSICAO",#REF!="INSUMO",#REF!&lt;&gt;""),#REF!&lt;&gt;"")</formula>
    </cfRule>
  </conditionalFormatting>
  <conditionalFormatting sqref="A1458">
    <cfRule type="expression" dxfId="4427" priority="437" stopIfTrue="1">
      <formula>AND(#REF!&lt;&gt;"COMPOSICAO",#REF!&lt;&gt;"INSUMO",#REF!&lt;&gt;"")</formula>
    </cfRule>
    <cfRule type="expression" dxfId="4426" priority="438" stopIfTrue="1">
      <formula>AND(OR(#REF!="COMPOSICAO",#REF!="INSUMO",#REF!&lt;&gt;""),#REF!&lt;&gt;"")</formula>
    </cfRule>
  </conditionalFormatting>
  <conditionalFormatting sqref="B1458">
    <cfRule type="expression" dxfId="4425" priority="435" stopIfTrue="1">
      <formula>AND(#REF!&lt;&gt;"COMPOSICAO",#REF!&lt;&gt;"INSUMO",#REF!&lt;&gt;"")</formula>
    </cfRule>
    <cfRule type="expression" dxfId="4424" priority="436" stopIfTrue="1">
      <formula>AND(OR(#REF!="COMPOSICAO",#REF!="INSUMO",#REF!&lt;&gt;""),#REF!&lt;&gt;"")</formula>
    </cfRule>
  </conditionalFormatting>
  <conditionalFormatting sqref="C1458">
    <cfRule type="expression" dxfId="4423" priority="433" stopIfTrue="1">
      <formula>AND(#REF!&lt;&gt;"COMPOSICAO",#REF!&lt;&gt;"INSUMO",#REF!&lt;&gt;"")</formula>
    </cfRule>
  </conditionalFormatting>
  <conditionalFormatting sqref="C1458">
    <cfRule type="expression" dxfId="4422" priority="434" stopIfTrue="1">
      <formula>AND(OR(#REF!="COMPOSICAO",#REF!="INSUMO",#REF!&lt;&gt;""),#REF!&lt;&gt;"")</formula>
    </cfRule>
  </conditionalFormatting>
  <conditionalFormatting sqref="A1474:D1476 E1470:F1477 A1477:C1477">
    <cfRule type="expression" dxfId="4421" priority="431" stopIfTrue="1">
      <formula>AND(#REF!&lt;&gt;"COMPOSICAO",#REF!&lt;&gt;"INSUMO",#REF!&lt;&gt;"")</formula>
    </cfRule>
    <cfRule type="expression" dxfId="4420" priority="432" stopIfTrue="1">
      <formula>AND(OR(#REF!="COMPOSICAO",#REF!="INSUMO",#REF!&lt;&gt;""),#REF!&lt;&gt;"")</formula>
    </cfRule>
  </conditionalFormatting>
  <conditionalFormatting sqref="A1469">
    <cfRule type="expression" dxfId="4419" priority="429" stopIfTrue="1">
      <formula>AND(#REF!&lt;&gt;"COMPOSICAO",#REF!&lt;&gt;"INSUMO",#REF!&lt;&gt;"")</formula>
    </cfRule>
    <cfRule type="expression" dxfId="4418" priority="430" stopIfTrue="1">
      <formula>AND(OR(#REF!="COMPOSICAO",#REF!="INSUMO",#REF!&lt;&gt;""),#REF!&lt;&gt;"")</formula>
    </cfRule>
  </conditionalFormatting>
  <conditionalFormatting sqref="A1468:C1468">
    <cfRule type="expression" dxfId="4417" priority="427" stopIfTrue="1">
      <formula>AND(#REF!&lt;&gt;"COMPOSICAO",#REF!&lt;&gt;"INSUMO",#REF!&lt;&gt;"")</formula>
    </cfRule>
    <cfRule type="expression" dxfId="4416" priority="428" stopIfTrue="1">
      <formula>AND(OR(#REF!="COMPOSICAO",#REF!="INSUMO",#REF!&lt;&gt;""),#REF!&lt;&gt;"")</formula>
    </cfRule>
  </conditionalFormatting>
  <conditionalFormatting sqref="E1469:F1469">
    <cfRule type="expression" dxfId="4415" priority="425" stopIfTrue="1">
      <formula>AND(#REF!&lt;&gt;"COMPOSICAO",#REF!&lt;&gt;"INSUMO",#REF!&lt;&gt;"")</formula>
    </cfRule>
    <cfRule type="expression" dxfId="4414" priority="426" stopIfTrue="1">
      <formula>AND(OR(#REF!="COMPOSICAO",#REF!="INSUMO",#REF!&lt;&gt;""),#REF!&lt;&gt;"")</formula>
    </cfRule>
  </conditionalFormatting>
  <conditionalFormatting sqref="B1469:D1469">
    <cfRule type="expression" dxfId="4413" priority="423" stopIfTrue="1">
      <formula>AND(#REF!&lt;&gt;"COMPOSICAO",#REF!&lt;&gt;"INSUMO",#REF!&lt;&gt;"")</formula>
    </cfRule>
    <cfRule type="expression" dxfId="4412" priority="424" stopIfTrue="1">
      <formula>AND(OR(#REF!="COMPOSICAO",#REF!="INSUMO",#REF!&lt;&gt;""),#REF!&lt;&gt;"")</formula>
    </cfRule>
  </conditionalFormatting>
  <conditionalFormatting sqref="D1472:D1473">
    <cfRule type="expression" dxfId="4411" priority="421" stopIfTrue="1">
      <formula>AND(#REF!&lt;&gt;"COMPOSICAO",#REF!&lt;&gt;"INSUMO",#REF!&lt;&gt;"")</formula>
    </cfRule>
    <cfRule type="expression" dxfId="4410" priority="422" stopIfTrue="1">
      <formula>AND(OR(#REF!="COMPOSICAO",#REF!="INSUMO",#REF!&lt;&gt;""),#REF!&lt;&gt;"")</formula>
    </cfRule>
  </conditionalFormatting>
  <conditionalFormatting sqref="D1470:D1471">
    <cfRule type="expression" dxfId="4409" priority="419" stopIfTrue="1">
      <formula>AND(#REF!&lt;&gt;"COMPOSICAO",#REF!&lt;&gt;"INSUMO",#REF!&lt;&gt;"")</formula>
    </cfRule>
    <cfRule type="expression" dxfId="4408" priority="420" stopIfTrue="1">
      <formula>AND(OR(#REF!="COMPOSICAO",#REF!="INSUMO",#REF!&lt;&gt;""),#REF!&lt;&gt;"")</formula>
    </cfRule>
  </conditionalFormatting>
  <conditionalFormatting sqref="C1470:C1471">
    <cfRule type="expression" dxfId="4407" priority="417" stopIfTrue="1">
      <formula>AND(#REF!&lt;&gt;"COMPOSICAO",#REF!&lt;&gt;"INSUMO",#REF!&lt;&gt;"")</formula>
    </cfRule>
  </conditionalFormatting>
  <conditionalFormatting sqref="C1470:C1471">
    <cfRule type="expression" dxfId="4406" priority="418" stopIfTrue="1">
      <formula>AND(OR(#REF!="COMPOSICAO",#REF!="INSUMO",#REF!&lt;&gt;""),#REF!&lt;&gt;"")</formula>
    </cfRule>
  </conditionalFormatting>
  <conditionalFormatting sqref="A1470:B1471">
    <cfRule type="expression" dxfId="4405" priority="415" stopIfTrue="1">
      <formula>AND(#REF!&lt;&gt;"COMPOSICAO",#REF!&lt;&gt;"INSUMO",#REF!&lt;&gt;"")</formula>
    </cfRule>
    <cfRule type="expression" dxfId="4404" priority="416" stopIfTrue="1">
      <formula>AND(OR(#REF!="COMPOSICAO",#REF!="INSUMO",#REF!&lt;&gt;""),#REF!&lt;&gt;"")</formula>
    </cfRule>
  </conditionalFormatting>
  <conditionalFormatting sqref="A1473:B1473">
    <cfRule type="expression" dxfId="4403" priority="413" stopIfTrue="1">
      <formula>AND(#REF!&lt;&gt;"COMPOSICAO",#REF!&lt;&gt;"INSUMO",#REF!&lt;&gt;"")</formula>
    </cfRule>
    <cfRule type="expression" dxfId="4402" priority="414" stopIfTrue="1">
      <formula>AND(OR(#REF!="COMPOSICAO",#REF!="INSUMO",#REF!&lt;&gt;""),#REF!&lt;&gt;"")</formula>
    </cfRule>
  </conditionalFormatting>
  <conditionalFormatting sqref="C1473">
    <cfRule type="expression" dxfId="4401" priority="411" stopIfTrue="1">
      <formula>AND(#REF!&lt;&gt;"COMPOSICAO",#REF!&lt;&gt;"INSUMO",#REF!&lt;&gt;"")</formula>
    </cfRule>
  </conditionalFormatting>
  <conditionalFormatting sqref="C1473">
    <cfRule type="expression" dxfId="4400" priority="412" stopIfTrue="1">
      <formula>AND(OR(#REF!="COMPOSICAO",#REF!="INSUMO",#REF!&lt;&gt;""),#REF!&lt;&gt;"")</formula>
    </cfRule>
  </conditionalFormatting>
  <conditionalFormatting sqref="A1472">
    <cfRule type="expression" dxfId="4399" priority="409" stopIfTrue="1">
      <formula>AND(#REF!&lt;&gt;"COMPOSICAO",#REF!&lt;&gt;"INSUMO",#REF!&lt;&gt;"")</formula>
    </cfRule>
    <cfRule type="expression" dxfId="4398" priority="410" stopIfTrue="1">
      <formula>AND(OR(#REF!="COMPOSICAO",#REF!="INSUMO",#REF!&lt;&gt;""),#REF!&lt;&gt;"")</formula>
    </cfRule>
  </conditionalFormatting>
  <conditionalFormatting sqref="B1472">
    <cfRule type="expression" dxfId="4397" priority="407" stopIfTrue="1">
      <formula>AND(#REF!&lt;&gt;"COMPOSICAO",#REF!&lt;&gt;"INSUMO",#REF!&lt;&gt;"")</formula>
    </cfRule>
    <cfRule type="expression" dxfId="4396" priority="408" stopIfTrue="1">
      <formula>AND(OR(#REF!="COMPOSICAO",#REF!="INSUMO",#REF!&lt;&gt;""),#REF!&lt;&gt;"")</formula>
    </cfRule>
  </conditionalFormatting>
  <conditionalFormatting sqref="C1472">
    <cfRule type="expression" dxfId="4395" priority="405" stopIfTrue="1">
      <formula>AND(#REF!&lt;&gt;"COMPOSICAO",#REF!&lt;&gt;"INSUMO",#REF!&lt;&gt;"")</formula>
    </cfRule>
  </conditionalFormatting>
  <conditionalFormatting sqref="C1472">
    <cfRule type="expression" dxfId="4394" priority="406" stopIfTrue="1">
      <formula>AND(OR(#REF!="COMPOSICAO",#REF!="INSUMO",#REF!&lt;&gt;""),#REF!&lt;&gt;"")</formula>
    </cfRule>
  </conditionalFormatting>
  <conditionalFormatting sqref="D1477">
    <cfRule type="expression" dxfId="4393" priority="403" stopIfTrue="1">
      <formula>AND(#REF!&lt;&gt;"COMPOSICAO",#REF!&lt;&gt;"INSUMO",#REF!&lt;&gt;"")</formula>
    </cfRule>
    <cfRule type="expression" dxfId="4392" priority="404" stopIfTrue="1">
      <formula>AND(OR(#REF!="COMPOSICAO",#REF!="INSUMO",#REF!&lt;&gt;""),#REF!&lt;&gt;"")</formula>
    </cfRule>
  </conditionalFormatting>
  <conditionalFormatting sqref="A1488:D1490 E1484:F1491 A1491:C1491">
    <cfRule type="expression" dxfId="4391" priority="401" stopIfTrue="1">
      <formula>AND(#REF!&lt;&gt;"COMPOSICAO",#REF!&lt;&gt;"INSUMO",#REF!&lt;&gt;"")</formula>
    </cfRule>
    <cfRule type="expression" dxfId="4390" priority="402" stopIfTrue="1">
      <formula>AND(OR(#REF!="COMPOSICAO",#REF!="INSUMO",#REF!&lt;&gt;""),#REF!&lt;&gt;"")</formula>
    </cfRule>
  </conditionalFormatting>
  <conditionalFormatting sqref="A1483">
    <cfRule type="expression" dxfId="4389" priority="399" stopIfTrue="1">
      <formula>AND(#REF!&lt;&gt;"COMPOSICAO",#REF!&lt;&gt;"INSUMO",#REF!&lt;&gt;"")</formula>
    </cfRule>
    <cfRule type="expression" dxfId="4388" priority="400" stopIfTrue="1">
      <formula>AND(OR(#REF!="COMPOSICAO",#REF!="INSUMO",#REF!&lt;&gt;""),#REF!&lt;&gt;"")</formula>
    </cfRule>
  </conditionalFormatting>
  <conditionalFormatting sqref="A1482:C1482">
    <cfRule type="expression" dxfId="4387" priority="397" stopIfTrue="1">
      <formula>AND(#REF!&lt;&gt;"COMPOSICAO",#REF!&lt;&gt;"INSUMO",#REF!&lt;&gt;"")</formula>
    </cfRule>
    <cfRule type="expression" dxfId="4386" priority="398" stopIfTrue="1">
      <formula>AND(OR(#REF!="COMPOSICAO",#REF!="INSUMO",#REF!&lt;&gt;""),#REF!&lt;&gt;"")</formula>
    </cfRule>
  </conditionalFormatting>
  <conditionalFormatting sqref="E1483:F1483">
    <cfRule type="expression" dxfId="4385" priority="395" stopIfTrue="1">
      <formula>AND(#REF!&lt;&gt;"COMPOSICAO",#REF!&lt;&gt;"INSUMO",#REF!&lt;&gt;"")</formula>
    </cfRule>
    <cfRule type="expression" dxfId="4384" priority="396" stopIfTrue="1">
      <formula>AND(OR(#REF!="COMPOSICAO",#REF!="INSUMO",#REF!&lt;&gt;""),#REF!&lt;&gt;"")</formula>
    </cfRule>
  </conditionalFormatting>
  <conditionalFormatting sqref="B1483:D1483">
    <cfRule type="expression" dxfId="4383" priority="393" stopIfTrue="1">
      <formula>AND(#REF!&lt;&gt;"COMPOSICAO",#REF!&lt;&gt;"INSUMO",#REF!&lt;&gt;"")</formula>
    </cfRule>
    <cfRule type="expression" dxfId="4382" priority="394" stopIfTrue="1">
      <formula>AND(OR(#REF!="COMPOSICAO",#REF!="INSUMO",#REF!&lt;&gt;""),#REF!&lt;&gt;"")</formula>
    </cfRule>
  </conditionalFormatting>
  <conditionalFormatting sqref="D1486:D1487">
    <cfRule type="expression" dxfId="4381" priority="391" stopIfTrue="1">
      <formula>AND(#REF!&lt;&gt;"COMPOSICAO",#REF!&lt;&gt;"INSUMO",#REF!&lt;&gt;"")</formula>
    </cfRule>
    <cfRule type="expression" dxfId="4380" priority="392" stopIfTrue="1">
      <formula>AND(OR(#REF!="COMPOSICAO",#REF!="INSUMO",#REF!&lt;&gt;""),#REF!&lt;&gt;"")</formula>
    </cfRule>
  </conditionalFormatting>
  <conditionalFormatting sqref="D1484:D1485">
    <cfRule type="expression" dxfId="4379" priority="389" stopIfTrue="1">
      <formula>AND(#REF!&lt;&gt;"COMPOSICAO",#REF!&lt;&gt;"INSUMO",#REF!&lt;&gt;"")</formula>
    </cfRule>
    <cfRule type="expression" dxfId="4378" priority="390" stopIfTrue="1">
      <formula>AND(OR(#REF!="COMPOSICAO",#REF!="INSUMO",#REF!&lt;&gt;""),#REF!&lt;&gt;"")</formula>
    </cfRule>
  </conditionalFormatting>
  <conditionalFormatting sqref="C1484:C1485">
    <cfRule type="expression" dxfId="4377" priority="387" stopIfTrue="1">
      <formula>AND(#REF!&lt;&gt;"COMPOSICAO",#REF!&lt;&gt;"INSUMO",#REF!&lt;&gt;"")</formula>
    </cfRule>
  </conditionalFormatting>
  <conditionalFormatting sqref="C1484:C1485">
    <cfRule type="expression" dxfId="4376" priority="388" stopIfTrue="1">
      <formula>AND(OR(#REF!="COMPOSICAO",#REF!="INSUMO",#REF!&lt;&gt;""),#REF!&lt;&gt;"")</formula>
    </cfRule>
  </conditionalFormatting>
  <conditionalFormatting sqref="A1484:B1485">
    <cfRule type="expression" dxfId="4375" priority="385" stopIfTrue="1">
      <formula>AND(#REF!&lt;&gt;"COMPOSICAO",#REF!&lt;&gt;"INSUMO",#REF!&lt;&gt;"")</formula>
    </cfRule>
    <cfRule type="expression" dxfId="4374" priority="386" stopIfTrue="1">
      <formula>AND(OR(#REF!="COMPOSICAO",#REF!="INSUMO",#REF!&lt;&gt;""),#REF!&lt;&gt;"")</formula>
    </cfRule>
  </conditionalFormatting>
  <conditionalFormatting sqref="A1487:B1487">
    <cfRule type="expression" dxfId="4373" priority="383" stopIfTrue="1">
      <formula>AND(#REF!&lt;&gt;"COMPOSICAO",#REF!&lt;&gt;"INSUMO",#REF!&lt;&gt;"")</formula>
    </cfRule>
    <cfRule type="expression" dxfId="4372" priority="384" stopIfTrue="1">
      <formula>AND(OR(#REF!="COMPOSICAO",#REF!="INSUMO",#REF!&lt;&gt;""),#REF!&lt;&gt;"")</formula>
    </cfRule>
  </conditionalFormatting>
  <conditionalFormatting sqref="C1487">
    <cfRule type="expression" dxfId="4371" priority="381" stopIfTrue="1">
      <formula>AND(#REF!&lt;&gt;"COMPOSICAO",#REF!&lt;&gt;"INSUMO",#REF!&lt;&gt;"")</formula>
    </cfRule>
  </conditionalFormatting>
  <conditionalFormatting sqref="C1487">
    <cfRule type="expression" dxfId="4370" priority="382" stopIfTrue="1">
      <formula>AND(OR(#REF!="COMPOSICAO",#REF!="INSUMO",#REF!&lt;&gt;""),#REF!&lt;&gt;"")</formula>
    </cfRule>
  </conditionalFormatting>
  <conditionalFormatting sqref="A1486">
    <cfRule type="expression" dxfId="4369" priority="379" stopIfTrue="1">
      <formula>AND(#REF!&lt;&gt;"COMPOSICAO",#REF!&lt;&gt;"INSUMO",#REF!&lt;&gt;"")</formula>
    </cfRule>
    <cfRule type="expression" dxfId="4368" priority="380" stopIfTrue="1">
      <formula>AND(OR(#REF!="COMPOSICAO",#REF!="INSUMO",#REF!&lt;&gt;""),#REF!&lt;&gt;"")</formula>
    </cfRule>
  </conditionalFormatting>
  <conditionalFormatting sqref="B1486">
    <cfRule type="expression" dxfId="4367" priority="377" stopIfTrue="1">
      <formula>AND(#REF!&lt;&gt;"COMPOSICAO",#REF!&lt;&gt;"INSUMO",#REF!&lt;&gt;"")</formula>
    </cfRule>
    <cfRule type="expression" dxfId="4366" priority="378" stopIfTrue="1">
      <formula>AND(OR(#REF!="COMPOSICAO",#REF!="INSUMO",#REF!&lt;&gt;""),#REF!&lt;&gt;"")</formula>
    </cfRule>
  </conditionalFormatting>
  <conditionalFormatting sqref="C1486">
    <cfRule type="expression" dxfId="4365" priority="375" stopIfTrue="1">
      <formula>AND(#REF!&lt;&gt;"COMPOSICAO",#REF!&lt;&gt;"INSUMO",#REF!&lt;&gt;"")</formula>
    </cfRule>
  </conditionalFormatting>
  <conditionalFormatting sqref="C1486">
    <cfRule type="expression" dxfId="4364" priority="376" stopIfTrue="1">
      <formula>AND(OR(#REF!="COMPOSICAO",#REF!="INSUMO",#REF!&lt;&gt;""),#REF!&lt;&gt;"")</formula>
    </cfRule>
  </conditionalFormatting>
  <conditionalFormatting sqref="D1491">
    <cfRule type="expression" dxfId="4363" priority="373" stopIfTrue="1">
      <formula>AND(#REF!&lt;&gt;"COMPOSICAO",#REF!&lt;&gt;"INSUMO",#REF!&lt;&gt;"")</formula>
    </cfRule>
    <cfRule type="expression" dxfId="4362" priority="374" stopIfTrue="1">
      <formula>AND(OR(#REF!="COMPOSICAO",#REF!="INSUMO",#REF!&lt;&gt;""),#REF!&lt;&gt;"")</formula>
    </cfRule>
  </conditionalFormatting>
  <conditionalFormatting sqref="A1502:D1504 E1498:F1505 A1505:C1505">
    <cfRule type="expression" dxfId="4361" priority="371" stopIfTrue="1">
      <formula>AND(#REF!&lt;&gt;"COMPOSICAO",#REF!&lt;&gt;"INSUMO",#REF!&lt;&gt;"")</formula>
    </cfRule>
    <cfRule type="expression" dxfId="4360" priority="372" stopIfTrue="1">
      <formula>AND(OR(#REF!="COMPOSICAO",#REF!="INSUMO",#REF!&lt;&gt;""),#REF!&lt;&gt;"")</formula>
    </cfRule>
  </conditionalFormatting>
  <conditionalFormatting sqref="A1497">
    <cfRule type="expression" dxfId="4359" priority="369" stopIfTrue="1">
      <formula>AND(#REF!&lt;&gt;"COMPOSICAO",#REF!&lt;&gt;"INSUMO",#REF!&lt;&gt;"")</formula>
    </cfRule>
    <cfRule type="expression" dxfId="4358" priority="370" stopIfTrue="1">
      <formula>AND(OR(#REF!="COMPOSICAO",#REF!="INSUMO",#REF!&lt;&gt;""),#REF!&lt;&gt;"")</formula>
    </cfRule>
  </conditionalFormatting>
  <conditionalFormatting sqref="A1496:C1496">
    <cfRule type="expression" dxfId="4357" priority="367" stopIfTrue="1">
      <formula>AND(#REF!&lt;&gt;"COMPOSICAO",#REF!&lt;&gt;"INSUMO",#REF!&lt;&gt;"")</formula>
    </cfRule>
    <cfRule type="expression" dxfId="4356" priority="368" stopIfTrue="1">
      <formula>AND(OR(#REF!="COMPOSICAO",#REF!="INSUMO",#REF!&lt;&gt;""),#REF!&lt;&gt;"")</formula>
    </cfRule>
  </conditionalFormatting>
  <conditionalFormatting sqref="E1497:F1497">
    <cfRule type="expression" dxfId="4355" priority="365" stopIfTrue="1">
      <formula>AND(#REF!&lt;&gt;"COMPOSICAO",#REF!&lt;&gt;"INSUMO",#REF!&lt;&gt;"")</formula>
    </cfRule>
    <cfRule type="expression" dxfId="4354" priority="366" stopIfTrue="1">
      <formula>AND(OR(#REF!="COMPOSICAO",#REF!="INSUMO",#REF!&lt;&gt;""),#REF!&lt;&gt;"")</formula>
    </cfRule>
  </conditionalFormatting>
  <conditionalFormatting sqref="B1497:D1497">
    <cfRule type="expression" dxfId="4353" priority="363" stopIfTrue="1">
      <formula>AND(#REF!&lt;&gt;"COMPOSICAO",#REF!&lt;&gt;"INSUMO",#REF!&lt;&gt;"")</formula>
    </cfRule>
    <cfRule type="expression" dxfId="4352" priority="364" stopIfTrue="1">
      <formula>AND(OR(#REF!="COMPOSICAO",#REF!="INSUMO",#REF!&lt;&gt;""),#REF!&lt;&gt;"")</formula>
    </cfRule>
  </conditionalFormatting>
  <conditionalFormatting sqref="D1500:D1501">
    <cfRule type="expression" dxfId="4351" priority="361" stopIfTrue="1">
      <formula>AND(#REF!&lt;&gt;"COMPOSICAO",#REF!&lt;&gt;"INSUMO",#REF!&lt;&gt;"")</formula>
    </cfRule>
    <cfRule type="expression" dxfId="4350" priority="362" stopIfTrue="1">
      <formula>AND(OR(#REF!="COMPOSICAO",#REF!="INSUMO",#REF!&lt;&gt;""),#REF!&lt;&gt;"")</formula>
    </cfRule>
  </conditionalFormatting>
  <conditionalFormatting sqref="D1498:D1499">
    <cfRule type="expression" dxfId="4349" priority="359" stopIfTrue="1">
      <formula>AND(#REF!&lt;&gt;"COMPOSICAO",#REF!&lt;&gt;"INSUMO",#REF!&lt;&gt;"")</formula>
    </cfRule>
    <cfRule type="expression" dxfId="4348" priority="360" stopIfTrue="1">
      <formula>AND(OR(#REF!="COMPOSICAO",#REF!="INSUMO",#REF!&lt;&gt;""),#REF!&lt;&gt;"")</formula>
    </cfRule>
  </conditionalFormatting>
  <conditionalFormatting sqref="C1498:C1499">
    <cfRule type="expression" dxfId="4347" priority="357" stopIfTrue="1">
      <formula>AND(#REF!&lt;&gt;"COMPOSICAO",#REF!&lt;&gt;"INSUMO",#REF!&lt;&gt;"")</formula>
    </cfRule>
  </conditionalFormatting>
  <conditionalFormatting sqref="C1498:C1499">
    <cfRule type="expression" dxfId="4346" priority="358" stopIfTrue="1">
      <formula>AND(OR(#REF!="COMPOSICAO",#REF!="INSUMO",#REF!&lt;&gt;""),#REF!&lt;&gt;"")</formula>
    </cfRule>
  </conditionalFormatting>
  <conditionalFormatting sqref="A1498:B1499">
    <cfRule type="expression" dxfId="4345" priority="355" stopIfTrue="1">
      <formula>AND(#REF!&lt;&gt;"COMPOSICAO",#REF!&lt;&gt;"INSUMO",#REF!&lt;&gt;"")</formula>
    </cfRule>
    <cfRule type="expression" dxfId="4344" priority="356" stopIfTrue="1">
      <formula>AND(OR(#REF!="COMPOSICAO",#REF!="INSUMO",#REF!&lt;&gt;""),#REF!&lt;&gt;"")</formula>
    </cfRule>
  </conditionalFormatting>
  <conditionalFormatting sqref="A1501:B1501">
    <cfRule type="expression" dxfId="4343" priority="353" stopIfTrue="1">
      <formula>AND(#REF!&lt;&gt;"COMPOSICAO",#REF!&lt;&gt;"INSUMO",#REF!&lt;&gt;"")</formula>
    </cfRule>
    <cfRule type="expression" dxfId="4342" priority="354" stopIfTrue="1">
      <formula>AND(OR(#REF!="COMPOSICAO",#REF!="INSUMO",#REF!&lt;&gt;""),#REF!&lt;&gt;"")</formula>
    </cfRule>
  </conditionalFormatting>
  <conditionalFormatting sqref="C1501">
    <cfRule type="expression" dxfId="4341" priority="351" stopIfTrue="1">
      <formula>AND(#REF!&lt;&gt;"COMPOSICAO",#REF!&lt;&gt;"INSUMO",#REF!&lt;&gt;"")</formula>
    </cfRule>
  </conditionalFormatting>
  <conditionalFormatting sqref="C1501">
    <cfRule type="expression" dxfId="4340" priority="352" stopIfTrue="1">
      <formula>AND(OR(#REF!="COMPOSICAO",#REF!="INSUMO",#REF!&lt;&gt;""),#REF!&lt;&gt;"")</formula>
    </cfRule>
  </conditionalFormatting>
  <conditionalFormatting sqref="A1500">
    <cfRule type="expression" dxfId="4339" priority="349" stopIfTrue="1">
      <formula>AND(#REF!&lt;&gt;"COMPOSICAO",#REF!&lt;&gt;"INSUMO",#REF!&lt;&gt;"")</formula>
    </cfRule>
    <cfRule type="expression" dxfId="4338" priority="350" stopIfTrue="1">
      <formula>AND(OR(#REF!="COMPOSICAO",#REF!="INSUMO",#REF!&lt;&gt;""),#REF!&lt;&gt;"")</formula>
    </cfRule>
  </conditionalFormatting>
  <conditionalFormatting sqref="B1500">
    <cfRule type="expression" dxfId="4337" priority="347" stopIfTrue="1">
      <formula>AND(#REF!&lt;&gt;"COMPOSICAO",#REF!&lt;&gt;"INSUMO",#REF!&lt;&gt;"")</formula>
    </cfRule>
    <cfRule type="expression" dxfId="4336" priority="348" stopIfTrue="1">
      <formula>AND(OR(#REF!="COMPOSICAO",#REF!="INSUMO",#REF!&lt;&gt;""),#REF!&lt;&gt;"")</formula>
    </cfRule>
  </conditionalFormatting>
  <conditionalFormatting sqref="C1500">
    <cfRule type="expression" dxfId="4335" priority="345" stopIfTrue="1">
      <formula>AND(#REF!&lt;&gt;"COMPOSICAO",#REF!&lt;&gt;"INSUMO",#REF!&lt;&gt;"")</formula>
    </cfRule>
  </conditionalFormatting>
  <conditionalFormatting sqref="C1500">
    <cfRule type="expression" dxfId="4334" priority="346" stopIfTrue="1">
      <formula>AND(OR(#REF!="COMPOSICAO",#REF!="INSUMO",#REF!&lt;&gt;""),#REF!&lt;&gt;"")</formula>
    </cfRule>
  </conditionalFormatting>
  <conditionalFormatting sqref="D1505">
    <cfRule type="expression" dxfId="4333" priority="343" stopIfTrue="1">
      <formula>AND(#REF!&lt;&gt;"COMPOSICAO",#REF!&lt;&gt;"INSUMO",#REF!&lt;&gt;"")</formula>
    </cfRule>
    <cfRule type="expression" dxfId="4332" priority="344" stopIfTrue="1">
      <formula>AND(OR(#REF!="COMPOSICAO",#REF!="INSUMO",#REF!&lt;&gt;""),#REF!&lt;&gt;"")</formula>
    </cfRule>
  </conditionalFormatting>
  <conditionalFormatting sqref="A1513:D1513">
    <cfRule type="expression" dxfId="4331" priority="341" stopIfTrue="1">
      <formula>AND(#REF!&lt;&gt;"COMPOSICAO",#REF!&lt;&gt;"INSUMO",#REF!&lt;&gt;"")</formula>
    </cfRule>
    <cfRule type="expression" dxfId="4330" priority="342" stopIfTrue="1">
      <formula>AND(OR(#REF!="COMPOSICAO",#REF!="INSUMO",#REF!&lt;&gt;""),#REF!&lt;&gt;"")</formula>
    </cfRule>
  </conditionalFormatting>
  <conditionalFormatting sqref="A1511">
    <cfRule type="expression" dxfId="4329" priority="339" stopIfTrue="1">
      <formula>AND(#REF!&lt;&gt;"COMPOSICAO",#REF!&lt;&gt;"INSUMO",#REF!&lt;&gt;"")</formula>
    </cfRule>
    <cfRule type="expression" dxfId="4328" priority="340" stopIfTrue="1">
      <formula>AND(OR(#REF!="COMPOSICAO",#REF!="INSUMO",#REF!&lt;&gt;""),#REF!&lt;&gt;"")</formula>
    </cfRule>
  </conditionalFormatting>
  <conditionalFormatting sqref="A1510:C1510">
    <cfRule type="expression" dxfId="4327" priority="337" stopIfTrue="1">
      <formula>AND(#REF!&lt;&gt;"COMPOSICAO",#REF!&lt;&gt;"INSUMO",#REF!&lt;&gt;"")</formula>
    </cfRule>
    <cfRule type="expression" dxfId="4326" priority="338" stopIfTrue="1">
      <formula>AND(OR(#REF!="COMPOSICAO",#REF!="INSUMO",#REF!&lt;&gt;""),#REF!&lt;&gt;"")</formula>
    </cfRule>
  </conditionalFormatting>
  <conditionalFormatting sqref="E1511:F1511">
    <cfRule type="expression" dxfId="4325" priority="335" stopIfTrue="1">
      <formula>AND(#REF!&lt;&gt;"COMPOSICAO",#REF!&lt;&gt;"INSUMO",#REF!&lt;&gt;"")</formula>
    </cfRule>
    <cfRule type="expression" dxfId="4324" priority="336" stopIfTrue="1">
      <formula>AND(OR(#REF!="COMPOSICAO",#REF!="INSUMO",#REF!&lt;&gt;""),#REF!&lt;&gt;"")</formula>
    </cfRule>
  </conditionalFormatting>
  <conditionalFormatting sqref="B1511:D1511">
    <cfRule type="expression" dxfId="4323" priority="333" stopIfTrue="1">
      <formula>AND(#REF!&lt;&gt;"COMPOSICAO",#REF!&lt;&gt;"INSUMO",#REF!&lt;&gt;"")</formula>
    </cfRule>
    <cfRule type="expression" dxfId="4322" priority="334" stopIfTrue="1">
      <formula>AND(OR(#REF!="COMPOSICAO",#REF!="INSUMO",#REF!&lt;&gt;""),#REF!&lt;&gt;"")</formula>
    </cfRule>
  </conditionalFormatting>
  <conditionalFormatting sqref="A1512:B1512">
    <cfRule type="expression" dxfId="4321" priority="323" stopIfTrue="1">
      <formula>AND(#REF!&lt;&gt;"COMPOSICAO",#REF!&lt;&gt;"INSUMO",#REF!&lt;&gt;"")</formula>
    </cfRule>
    <cfRule type="expression" dxfId="4320" priority="324" stopIfTrue="1">
      <formula>AND(OR(#REF!="COMPOSICAO",#REF!="INSUMO",#REF!&lt;&gt;""),#REF!&lt;&gt;"")</formula>
    </cfRule>
  </conditionalFormatting>
  <conditionalFormatting sqref="C1512">
    <cfRule type="expression" dxfId="4319" priority="321" stopIfTrue="1">
      <formula>AND(#REF!&lt;&gt;"COMPOSICAO",#REF!&lt;&gt;"INSUMO",#REF!&lt;&gt;"")</formula>
    </cfRule>
  </conditionalFormatting>
  <conditionalFormatting sqref="C1512">
    <cfRule type="expression" dxfId="4318" priority="322" stopIfTrue="1">
      <formula>AND(OR(#REF!="COMPOSICAO",#REF!="INSUMO",#REF!&lt;&gt;""),#REF!&lt;&gt;"")</formula>
    </cfRule>
  </conditionalFormatting>
  <conditionalFormatting sqref="E1520:F1521 D1520">
    <cfRule type="expression" dxfId="4317" priority="311" stopIfTrue="1">
      <formula>AND(#REF!&lt;&gt;"COMPOSICAO",#REF!&lt;&gt;"INSUMO",#REF!&lt;&gt;"")</formula>
    </cfRule>
    <cfRule type="expression" dxfId="4316" priority="312" stopIfTrue="1">
      <formula>AND(OR(#REF!="COMPOSICAO",#REF!="INSUMO",#REF!&lt;&gt;""),#REF!&lt;&gt;"")</formula>
    </cfRule>
  </conditionalFormatting>
  <conditionalFormatting sqref="A1521:D1521">
    <cfRule type="expression" dxfId="4315" priority="309" stopIfTrue="1">
      <formula>AND(#REF!&lt;&gt;"COMPOSICAO",#REF!&lt;&gt;"INSUMO",#REF!&lt;&gt;"")</formula>
    </cfRule>
    <cfRule type="expression" dxfId="4314" priority="310" stopIfTrue="1">
      <formula>AND(OR(#REF!="COMPOSICAO",#REF!="INSUMO",#REF!&lt;&gt;""),#REF!&lt;&gt;"")</formula>
    </cfRule>
  </conditionalFormatting>
  <conditionalFormatting sqref="A1519">
    <cfRule type="expression" dxfId="4313" priority="307" stopIfTrue="1">
      <formula>AND(#REF!&lt;&gt;"COMPOSICAO",#REF!&lt;&gt;"INSUMO",#REF!&lt;&gt;"")</formula>
    </cfRule>
    <cfRule type="expression" dxfId="4312" priority="308" stopIfTrue="1">
      <formula>AND(OR(#REF!="COMPOSICAO",#REF!="INSUMO",#REF!&lt;&gt;""),#REF!&lt;&gt;"")</formula>
    </cfRule>
  </conditionalFormatting>
  <conditionalFormatting sqref="A1518:C1518">
    <cfRule type="expression" dxfId="4311" priority="305" stopIfTrue="1">
      <formula>AND(#REF!&lt;&gt;"COMPOSICAO",#REF!&lt;&gt;"INSUMO",#REF!&lt;&gt;"")</formula>
    </cfRule>
    <cfRule type="expression" dxfId="4310" priority="306" stopIfTrue="1">
      <formula>AND(OR(#REF!="COMPOSICAO",#REF!="INSUMO",#REF!&lt;&gt;""),#REF!&lt;&gt;"")</formula>
    </cfRule>
  </conditionalFormatting>
  <conditionalFormatting sqref="E1519:F1519">
    <cfRule type="expression" dxfId="4309" priority="303" stopIfTrue="1">
      <formula>AND(#REF!&lt;&gt;"COMPOSICAO",#REF!&lt;&gt;"INSUMO",#REF!&lt;&gt;"")</formula>
    </cfRule>
    <cfRule type="expression" dxfId="4308" priority="304" stopIfTrue="1">
      <formula>AND(OR(#REF!="COMPOSICAO",#REF!="INSUMO",#REF!&lt;&gt;""),#REF!&lt;&gt;"")</formula>
    </cfRule>
  </conditionalFormatting>
  <conditionalFormatting sqref="B1519:D1519">
    <cfRule type="expression" dxfId="4307" priority="301" stopIfTrue="1">
      <formula>AND(#REF!&lt;&gt;"COMPOSICAO",#REF!&lt;&gt;"INSUMO",#REF!&lt;&gt;"")</formula>
    </cfRule>
    <cfRule type="expression" dxfId="4306" priority="302" stopIfTrue="1">
      <formula>AND(OR(#REF!="COMPOSICAO",#REF!="INSUMO",#REF!&lt;&gt;""),#REF!&lt;&gt;"")</formula>
    </cfRule>
  </conditionalFormatting>
  <conditionalFormatting sqref="A1520:B1520">
    <cfRule type="expression" dxfId="4305" priority="299" stopIfTrue="1">
      <formula>AND(#REF!&lt;&gt;"COMPOSICAO",#REF!&lt;&gt;"INSUMO",#REF!&lt;&gt;"")</formula>
    </cfRule>
    <cfRule type="expression" dxfId="4304" priority="300" stopIfTrue="1">
      <formula>AND(OR(#REF!="COMPOSICAO",#REF!="INSUMO",#REF!&lt;&gt;""),#REF!&lt;&gt;"")</formula>
    </cfRule>
  </conditionalFormatting>
  <conditionalFormatting sqref="C1520">
    <cfRule type="expression" dxfId="4303" priority="297" stopIfTrue="1">
      <formula>AND(#REF!&lt;&gt;"COMPOSICAO",#REF!&lt;&gt;"INSUMO",#REF!&lt;&gt;"")</formula>
    </cfRule>
  </conditionalFormatting>
  <conditionalFormatting sqref="C1520">
    <cfRule type="expression" dxfId="4302" priority="298" stopIfTrue="1">
      <formula>AND(OR(#REF!="COMPOSICAO",#REF!="INSUMO",#REF!&lt;&gt;""),#REF!&lt;&gt;"")</formula>
    </cfRule>
  </conditionalFormatting>
  <conditionalFormatting sqref="E1528:F1529 D1528">
    <cfRule type="expression" dxfId="4301" priority="295" stopIfTrue="1">
      <formula>AND(#REF!&lt;&gt;"COMPOSICAO",#REF!&lt;&gt;"INSUMO",#REF!&lt;&gt;"")</formula>
    </cfRule>
    <cfRule type="expression" dxfId="4300" priority="296" stopIfTrue="1">
      <formula>AND(OR(#REF!="COMPOSICAO",#REF!="INSUMO",#REF!&lt;&gt;""),#REF!&lt;&gt;"")</formula>
    </cfRule>
  </conditionalFormatting>
  <conditionalFormatting sqref="A1529:D1529">
    <cfRule type="expression" dxfId="4299" priority="293" stopIfTrue="1">
      <formula>AND(#REF!&lt;&gt;"COMPOSICAO",#REF!&lt;&gt;"INSUMO",#REF!&lt;&gt;"")</formula>
    </cfRule>
    <cfRule type="expression" dxfId="4298" priority="294" stopIfTrue="1">
      <formula>AND(OR(#REF!="COMPOSICAO",#REF!="INSUMO",#REF!&lt;&gt;""),#REF!&lt;&gt;"")</formula>
    </cfRule>
  </conditionalFormatting>
  <conditionalFormatting sqref="A1527">
    <cfRule type="expression" dxfId="4297" priority="291" stopIfTrue="1">
      <formula>AND(#REF!&lt;&gt;"COMPOSICAO",#REF!&lt;&gt;"INSUMO",#REF!&lt;&gt;"")</formula>
    </cfRule>
    <cfRule type="expression" dxfId="4296" priority="292" stopIfTrue="1">
      <formula>AND(OR(#REF!="COMPOSICAO",#REF!="INSUMO",#REF!&lt;&gt;""),#REF!&lt;&gt;"")</formula>
    </cfRule>
  </conditionalFormatting>
  <conditionalFormatting sqref="A1526:C1526">
    <cfRule type="expression" dxfId="4295" priority="289" stopIfTrue="1">
      <formula>AND(#REF!&lt;&gt;"COMPOSICAO",#REF!&lt;&gt;"INSUMO",#REF!&lt;&gt;"")</formula>
    </cfRule>
    <cfRule type="expression" dxfId="4294" priority="290" stopIfTrue="1">
      <formula>AND(OR(#REF!="COMPOSICAO",#REF!="INSUMO",#REF!&lt;&gt;""),#REF!&lt;&gt;"")</formula>
    </cfRule>
  </conditionalFormatting>
  <conditionalFormatting sqref="E1527:F1527">
    <cfRule type="expression" dxfId="4293" priority="287" stopIfTrue="1">
      <formula>AND(#REF!&lt;&gt;"COMPOSICAO",#REF!&lt;&gt;"INSUMO",#REF!&lt;&gt;"")</formula>
    </cfRule>
    <cfRule type="expression" dxfId="4292" priority="288" stopIfTrue="1">
      <formula>AND(OR(#REF!="COMPOSICAO",#REF!="INSUMO",#REF!&lt;&gt;""),#REF!&lt;&gt;"")</formula>
    </cfRule>
  </conditionalFormatting>
  <conditionalFormatting sqref="B1527:D1527">
    <cfRule type="expression" dxfId="4291" priority="285" stopIfTrue="1">
      <formula>AND(#REF!&lt;&gt;"COMPOSICAO",#REF!&lt;&gt;"INSUMO",#REF!&lt;&gt;"")</formula>
    </cfRule>
    <cfRule type="expression" dxfId="4290" priority="286" stopIfTrue="1">
      <formula>AND(OR(#REF!="COMPOSICAO",#REF!="INSUMO",#REF!&lt;&gt;""),#REF!&lt;&gt;"")</formula>
    </cfRule>
  </conditionalFormatting>
  <conditionalFormatting sqref="A1528:B1528">
    <cfRule type="expression" dxfId="4289" priority="283" stopIfTrue="1">
      <formula>AND(#REF!&lt;&gt;"COMPOSICAO",#REF!&lt;&gt;"INSUMO",#REF!&lt;&gt;"")</formula>
    </cfRule>
    <cfRule type="expression" dxfId="4288" priority="284" stopIfTrue="1">
      <formula>AND(OR(#REF!="COMPOSICAO",#REF!="INSUMO",#REF!&lt;&gt;""),#REF!&lt;&gt;"")</formula>
    </cfRule>
  </conditionalFormatting>
  <conditionalFormatting sqref="C1528">
    <cfRule type="expression" dxfId="4287" priority="281" stopIfTrue="1">
      <formula>AND(#REF!&lt;&gt;"COMPOSICAO",#REF!&lt;&gt;"INSUMO",#REF!&lt;&gt;"")</formula>
    </cfRule>
  </conditionalFormatting>
  <conditionalFormatting sqref="C1528">
    <cfRule type="expression" dxfId="4286" priority="282" stopIfTrue="1">
      <formula>AND(OR(#REF!="COMPOSICAO",#REF!="INSUMO",#REF!&lt;&gt;""),#REF!&lt;&gt;"")</formula>
    </cfRule>
  </conditionalFormatting>
  <conditionalFormatting sqref="E1536:F1537 D1536">
    <cfRule type="expression" dxfId="4285" priority="279" stopIfTrue="1">
      <formula>AND(#REF!&lt;&gt;"COMPOSICAO",#REF!&lt;&gt;"INSUMO",#REF!&lt;&gt;"")</formula>
    </cfRule>
    <cfRule type="expression" dxfId="4284" priority="280" stopIfTrue="1">
      <formula>AND(OR(#REF!="COMPOSICAO",#REF!="INSUMO",#REF!&lt;&gt;""),#REF!&lt;&gt;"")</formula>
    </cfRule>
  </conditionalFormatting>
  <conditionalFormatting sqref="D1537">
    <cfRule type="expression" dxfId="4283" priority="277" stopIfTrue="1">
      <formula>AND(#REF!&lt;&gt;"COMPOSICAO",#REF!&lt;&gt;"INSUMO",#REF!&lt;&gt;"")</formula>
    </cfRule>
    <cfRule type="expression" dxfId="4282" priority="278" stopIfTrue="1">
      <formula>AND(OR(#REF!="COMPOSICAO",#REF!="INSUMO",#REF!&lt;&gt;""),#REF!&lt;&gt;"")</formula>
    </cfRule>
  </conditionalFormatting>
  <conditionalFormatting sqref="A1535">
    <cfRule type="expression" dxfId="4281" priority="275" stopIfTrue="1">
      <formula>AND(#REF!&lt;&gt;"COMPOSICAO",#REF!&lt;&gt;"INSUMO",#REF!&lt;&gt;"")</formula>
    </cfRule>
    <cfRule type="expression" dxfId="4280" priority="276" stopIfTrue="1">
      <formula>AND(OR(#REF!="COMPOSICAO",#REF!="INSUMO",#REF!&lt;&gt;""),#REF!&lt;&gt;"")</formula>
    </cfRule>
  </conditionalFormatting>
  <conditionalFormatting sqref="A1534:C1534">
    <cfRule type="expression" dxfId="4279" priority="273" stopIfTrue="1">
      <formula>AND(#REF!&lt;&gt;"COMPOSICAO",#REF!&lt;&gt;"INSUMO",#REF!&lt;&gt;"")</formula>
    </cfRule>
    <cfRule type="expression" dxfId="4278" priority="274" stopIfTrue="1">
      <formula>AND(OR(#REF!="COMPOSICAO",#REF!="INSUMO",#REF!&lt;&gt;""),#REF!&lt;&gt;"")</formula>
    </cfRule>
  </conditionalFormatting>
  <conditionalFormatting sqref="E1535:F1535">
    <cfRule type="expression" dxfId="4277" priority="271" stopIfTrue="1">
      <formula>AND(#REF!&lt;&gt;"COMPOSICAO",#REF!&lt;&gt;"INSUMO",#REF!&lt;&gt;"")</formula>
    </cfRule>
    <cfRule type="expression" dxfId="4276" priority="272" stopIfTrue="1">
      <formula>AND(OR(#REF!="COMPOSICAO",#REF!="INSUMO",#REF!&lt;&gt;""),#REF!&lt;&gt;"")</formula>
    </cfRule>
  </conditionalFormatting>
  <conditionalFormatting sqref="B1535:D1535">
    <cfRule type="expression" dxfId="4275" priority="269" stopIfTrue="1">
      <formula>AND(#REF!&lt;&gt;"COMPOSICAO",#REF!&lt;&gt;"INSUMO",#REF!&lt;&gt;"")</formula>
    </cfRule>
    <cfRule type="expression" dxfId="4274" priority="270" stopIfTrue="1">
      <formula>AND(OR(#REF!="COMPOSICAO",#REF!="INSUMO",#REF!&lt;&gt;""),#REF!&lt;&gt;"")</formula>
    </cfRule>
  </conditionalFormatting>
  <conditionalFormatting sqref="A1537:B1537">
    <cfRule type="expression" dxfId="4273" priority="263" stopIfTrue="1">
      <formula>AND(#REF!&lt;&gt;"COMPOSICAO",#REF!&lt;&gt;"INSUMO",#REF!&lt;&gt;"")</formula>
    </cfRule>
    <cfRule type="expression" dxfId="4272" priority="264" stopIfTrue="1">
      <formula>AND(OR(#REF!="COMPOSICAO",#REF!="INSUMO",#REF!&lt;&gt;""),#REF!&lt;&gt;"")</formula>
    </cfRule>
  </conditionalFormatting>
  <conditionalFormatting sqref="C1537">
    <cfRule type="expression" dxfId="4271" priority="261" stopIfTrue="1">
      <formula>AND(#REF!&lt;&gt;"COMPOSICAO",#REF!&lt;&gt;"INSUMO",#REF!&lt;&gt;"")</formula>
    </cfRule>
  </conditionalFormatting>
  <conditionalFormatting sqref="C1537">
    <cfRule type="expression" dxfId="4270" priority="262" stopIfTrue="1">
      <formula>AND(OR(#REF!="COMPOSICAO",#REF!="INSUMO",#REF!&lt;&gt;""),#REF!&lt;&gt;"")</formula>
    </cfRule>
  </conditionalFormatting>
  <conditionalFormatting sqref="A1536">
    <cfRule type="expression" dxfId="4269" priority="259" stopIfTrue="1">
      <formula>AND(#REF!&lt;&gt;"COMPOSICAO",#REF!&lt;&gt;"INSUMO",#REF!&lt;&gt;"")</formula>
    </cfRule>
    <cfRule type="expression" dxfId="4268" priority="260" stopIfTrue="1">
      <formula>AND(OR(#REF!="COMPOSICAO",#REF!="INSUMO",#REF!&lt;&gt;""),#REF!&lt;&gt;"")</formula>
    </cfRule>
  </conditionalFormatting>
  <conditionalFormatting sqref="B1536">
    <cfRule type="expression" dxfId="4267" priority="257" stopIfTrue="1">
      <formula>AND(#REF!&lt;&gt;"COMPOSICAO",#REF!&lt;&gt;"INSUMO",#REF!&lt;&gt;"")</formula>
    </cfRule>
    <cfRule type="expression" dxfId="4266" priority="258" stopIfTrue="1">
      <formula>AND(OR(#REF!="COMPOSICAO",#REF!="INSUMO",#REF!&lt;&gt;""),#REF!&lt;&gt;"")</formula>
    </cfRule>
  </conditionalFormatting>
  <conditionalFormatting sqref="C1536">
    <cfRule type="expression" dxfId="4265" priority="255" stopIfTrue="1">
      <formula>AND(#REF!&lt;&gt;"COMPOSICAO",#REF!&lt;&gt;"INSUMO",#REF!&lt;&gt;"")</formula>
    </cfRule>
  </conditionalFormatting>
  <conditionalFormatting sqref="C1536">
    <cfRule type="expression" dxfId="4264" priority="256" stopIfTrue="1">
      <formula>AND(OR(#REF!="COMPOSICAO",#REF!="INSUMO",#REF!&lt;&gt;""),#REF!&lt;&gt;"")</formula>
    </cfRule>
  </conditionalFormatting>
  <conditionalFormatting sqref="A1548:D1548">
    <cfRule type="expression" dxfId="4263" priority="253" stopIfTrue="1">
      <formula>AND(#REF!&lt;&gt;"COMPOSICAO",#REF!&lt;&gt;"INSUMO",#REF!&lt;&gt;"")</formula>
    </cfRule>
    <cfRule type="expression" dxfId="4262" priority="254" stopIfTrue="1">
      <formula>AND(OR(#REF!="COMPOSICAO",#REF!="INSUMO",#REF!&lt;&gt;""),#REF!&lt;&gt;"")</formula>
    </cfRule>
  </conditionalFormatting>
  <conditionalFormatting sqref="A1543">
    <cfRule type="expression" dxfId="4261" priority="251" stopIfTrue="1">
      <formula>AND(#REF!&lt;&gt;"COMPOSICAO",#REF!&lt;&gt;"INSUMO",#REF!&lt;&gt;"")</formula>
    </cfRule>
    <cfRule type="expression" dxfId="4260" priority="252" stopIfTrue="1">
      <formula>AND(OR(#REF!="COMPOSICAO",#REF!="INSUMO",#REF!&lt;&gt;""),#REF!&lt;&gt;"")</formula>
    </cfRule>
  </conditionalFormatting>
  <conditionalFormatting sqref="A1542:C1542">
    <cfRule type="expression" dxfId="4259" priority="249" stopIfTrue="1">
      <formula>AND(#REF!&lt;&gt;"COMPOSICAO",#REF!&lt;&gt;"INSUMO",#REF!&lt;&gt;"")</formula>
    </cfRule>
    <cfRule type="expression" dxfId="4258" priority="250" stopIfTrue="1">
      <formula>AND(OR(#REF!="COMPOSICAO",#REF!="INSUMO",#REF!&lt;&gt;""),#REF!&lt;&gt;"")</formula>
    </cfRule>
  </conditionalFormatting>
  <conditionalFormatting sqref="E1543:F1543">
    <cfRule type="expression" dxfId="4257" priority="247" stopIfTrue="1">
      <formula>AND(#REF!&lt;&gt;"COMPOSICAO",#REF!&lt;&gt;"INSUMO",#REF!&lt;&gt;"")</formula>
    </cfRule>
    <cfRule type="expression" dxfId="4256" priority="248" stopIfTrue="1">
      <formula>AND(OR(#REF!="COMPOSICAO",#REF!="INSUMO",#REF!&lt;&gt;""),#REF!&lt;&gt;"")</formula>
    </cfRule>
  </conditionalFormatting>
  <conditionalFormatting sqref="B1543:D1543">
    <cfRule type="expression" dxfId="4255" priority="245" stopIfTrue="1">
      <formula>AND(#REF!&lt;&gt;"COMPOSICAO",#REF!&lt;&gt;"INSUMO",#REF!&lt;&gt;"")</formula>
    </cfRule>
    <cfRule type="expression" dxfId="4254" priority="246" stopIfTrue="1">
      <formula>AND(OR(#REF!="COMPOSICAO",#REF!="INSUMO",#REF!&lt;&gt;""),#REF!&lt;&gt;"")</formula>
    </cfRule>
  </conditionalFormatting>
  <conditionalFormatting sqref="D1544:D1545">
    <cfRule type="expression" dxfId="4253" priority="241" stopIfTrue="1">
      <formula>AND(#REF!&lt;&gt;"COMPOSICAO",#REF!&lt;&gt;"INSUMO",#REF!&lt;&gt;"")</formula>
    </cfRule>
    <cfRule type="expression" dxfId="4252" priority="242" stopIfTrue="1">
      <formula>AND(OR(#REF!="COMPOSICAO",#REF!="INSUMO",#REF!&lt;&gt;""),#REF!&lt;&gt;"")</formula>
    </cfRule>
  </conditionalFormatting>
  <conditionalFormatting sqref="C1544:C1545">
    <cfRule type="expression" dxfId="4251" priority="239" stopIfTrue="1">
      <formula>AND(#REF!&lt;&gt;"COMPOSICAO",#REF!&lt;&gt;"INSUMO",#REF!&lt;&gt;"")</formula>
    </cfRule>
  </conditionalFormatting>
  <conditionalFormatting sqref="C1544:C1545">
    <cfRule type="expression" dxfId="4250" priority="240" stopIfTrue="1">
      <formula>AND(OR(#REF!="COMPOSICAO",#REF!="INSUMO",#REF!&lt;&gt;""),#REF!&lt;&gt;"")</formula>
    </cfRule>
  </conditionalFormatting>
  <conditionalFormatting sqref="A1544:B1545">
    <cfRule type="expression" dxfId="4249" priority="237" stopIfTrue="1">
      <formula>AND(#REF!&lt;&gt;"COMPOSICAO",#REF!&lt;&gt;"INSUMO",#REF!&lt;&gt;"")</formula>
    </cfRule>
    <cfRule type="expression" dxfId="4248" priority="238" stopIfTrue="1">
      <formula>AND(OR(#REF!="COMPOSICAO",#REF!="INSUMO",#REF!&lt;&gt;""),#REF!&lt;&gt;"")</formula>
    </cfRule>
  </conditionalFormatting>
  <conditionalFormatting sqref="A1547:B1547">
    <cfRule type="expression" dxfId="4247" priority="235" stopIfTrue="1">
      <formula>AND(#REF!&lt;&gt;"COMPOSICAO",#REF!&lt;&gt;"INSUMO",#REF!&lt;&gt;"")</formula>
    </cfRule>
    <cfRule type="expression" dxfId="4246" priority="236" stopIfTrue="1">
      <formula>AND(OR(#REF!="COMPOSICAO",#REF!="INSUMO",#REF!&lt;&gt;""),#REF!&lt;&gt;"")</formula>
    </cfRule>
  </conditionalFormatting>
  <conditionalFormatting sqref="C1547">
    <cfRule type="expression" dxfId="4245" priority="233" stopIfTrue="1">
      <formula>AND(#REF!&lt;&gt;"COMPOSICAO",#REF!&lt;&gt;"INSUMO",#REF!&lt;&gt;"")</formula>
    </cfRule>
  </conditionalFormatting>
  <conditionalFormatting sqref="C1547">
    <cfRule type="expression" dxfId="4244" priority="234" stopIfTrue="1">
      <formula>AND(OR(#REF!="COMPOSICAO",#REF!="INSUMO",#REF!&lt;&gt;""),#REF!&lt;&gt;"")</formula>
    </cfRule>
  </conditionalFormatting>
  <conditionalFormatting sqref="D1546">
    <cfRule type="expression" dxfId="4243" priority="223" stopIfTrue="1">
      <formula>AND(#REF!&lt;&gt;"COMPOSICAO",#REF!&lt;&gt;"INSUMO",#REF!&lt;&gt;"")</formula>
    </cfRule>
    <cfRule type="expression" dxfId="4242" priority="224" stopIfTrue="1">
      <formula>AND(OR(#REF!="COMPOSICAO",#REF!="INSUMO",#REF!&lt;&gt;""),#REF!&lt;&gt;"")</formula>
    </cfRule>
  </conditionalFormatting>
  <conditionalFormatting sqref="C1546">
    <cfRule type="expression" dxfId="4241" priority="221" stopIfTrue="1">
      <formula>AND(#REF!&lt;&gt;"COMPOSICAO",#REF!&lt;&gt;"INSUMO",#REF!&lt;&gt;"")</formula>
    </cfRule>
  </conditionalFormatting>
  <conditionalFormatting sqref="C1546">
    <cfRule type="expression" dxfId="4240" priority="222" stopIfTrue="1">
      <formula>AND(OR(#REF!="COMPOSICAO",#REF!="INSUMO",#REF!&lt;&gt;""),#REF!&lt;&gt;"")</formula>
    </cfRule>
  </conditionalFormatting>
  <conditionalFormatting sqref="A1546:B1546">
    <cfRule type="expression" dxfId="4239" priority="219" stopIfTrue="1">
      <formula>AND(#REF!&lt;&gt;"COMPOSICAO",#REF!&lt;&gt;"INSUMO",#REF!&lt;&gt;"")</formula>
    </cfRule>
    <cfRule type="expression" dxfId="4238" priority="220" stopIfTrue="1">
      <formula>AND(OR(#REF!="COMPOSICAO",#REF!="INSUMO",#REF!&lt;&gt;""),#REF!&lt;&gt;"")</formula>
    </cfRule>
  </conditionalFormatting>
  <conditionalFormatting sqref="E1555:F1560">
    <cfRule type="expression" dxfId="4237" priority="183" stopIfTrue="1">
      <formula>AND(#REF!&lt;&gt;"COMPOSICAO",#REF!&lt;&gt;"INSUMO",#REF!&lt;&gt;"")</formula>
    </cfRule>
    <cfRule type="expression" dxfId="4236" priority="184" stopIfTrue="1">
      <formula>AND(OR(#REF!="COMPOSICAO",#REF!="INSUMO",#REF!&lt;&gt;""),#REF!&lt;&gt;"")</formula>
    </cfRule>
  </conditionalFormatting>
  <conditionalFormatting sqref="A1557:B1560 D1555:D1560">
    <cfRule type="expression" dxfId="4235" priority="181" stopIfTrue="1">
      <formula>AND(#REF!&lt;&gt;"COMPOSICAO",#REF!&lt;&gt;"INSUMO",#REF!&lt;&gt;"")</formula>
    </cfRule>
    <cfRule type="expression" dxfId="4234" priority="182" stopIfTrue="1">
      <formula>AND(OR(#REF!="COMPOSICAO",#REF!="INSUMO",#REF!&lt;&gt;""),#REF!&lt;&gt;"")</formula>
    </cfRule>
  </conditionalFormatting>
  <conditionalFormatting sqref="C1557:C1560">
    <cfRule type="expression" dxfId="4233" priority="179" stopIfTrue="1">
      <formula>AND(#REF!&lt;&gt;"COMPOSICAO",#REF!&lt;&gt;"INSUMO",#REF!&lt;&gt;"")</formula>
    </cfRule>
  </conditionalFormatting>
  <conditionalFormatting sqref="C1557:C1560">
    <cfRule type="expression" dxfId="4232" priority="180" stopIfTrue="1">
      <formula>AND(OR(#REF!="COMPOSICAO",#REF!="INSUMO",#REF!&lt;&gt;""),#REF!&lt;&gt;"")</formula>
    </cfRule>
  </conditionalFormatting>
  <conditionalFormatting sqref="A1554">
    <cfRule type="expression" dxfId="4231" priority="177" stopIfTrue="1">
      <formula>AND(#REF!&lt;&gt;"COMPOSICAO",#REF!&lt;&gt;"INSUMO",#REF!&lt;&gt;"")</formula>
    </cfRule>
    <cfRule type="expression" dxfId="4230" priority="178" stopIfTrue="1">
      <formula>AND(OR(#REF!="COMPOSICAO",#REF!="INSUMO",#REF!&lt;&gt;""),#REF!&lt;&gt;"")</formula>
    </cfRule>
  </conditionalFormatting>
  <conditionalFormatting sqref="A1553:C1553">
    <cfRule type="expression" dxfId="4229" priority="175" stopIfTrue="1">
      <formula>AND(#REF!&lt;&gt;"COMPOSICAO",#REF!&lt;&gt;"INSUMO",#REF!&lt;&gt;"")</formula>
    </cfRule>
    <cfRule type="expression" dxfId="4228" priority="176" stopIfTrue="1">
      <formula>AND(OR(#REF!="COMPOSICAO",#REF!="INSUMO",#REF!&lt;&gt;""),#REF!&lt;&gt;"")</formula>
    </cfRule>
  </conditionalFormatting>
  <conditionalFormatting sqref="E1554:F1554">
    <cfRule type="expression" dxfId="4227" priority="173" stopIfTrue="1">
      <formula>AND(#REF!&lt;&gt;"COMPOSICAO",#REF!&lt;&gt;"INSUMO",#REF!&lt;&gt;"")</formula>
    </cfRule>
    <cfRule type="expression" dxfId="4226" priority="174" stopIfTrue="1">
      <formula>AND(OR(#REF!="COMPOSICAO",#REF!="INSUMO",#REF!&lt;&gt;""),#REF!&lt;&gt;"")</formula>
    </cfRule>
  </conditionalFormatting>
  <conditionalFormatting sqref="B1554:D1554">
    <cfRule type="expression" dxfId="4225" priority="171" stopIfTrue="1">
      <formula>AND(#REF!&lt;&gt;"COMPOSICAO",#REF!&lt;&gt;"INSUMO",#REF!&lt;&gt;"")</formula>
    </cfRule>
    <cfRule type="expression" dxfId="4224" priority="172" stopIfTrue="1">
      <formula>AND(OR(#REF!="COMPOSICAO",#REF!="INSUMO",#REF!&lt;&gt;""),#REF!&lt;&gt;"")</formula>
    </cfRule>
  </conditionalFormatting>
  <conditionalFormatting sqref="C1555:C1556">
    <cfRule type="expression" dxfId="4223" priority="169" stopIfTrue="1">
      <formula>AND(#REF!&lt;&gt;"COMPOSICAO",#REF!&lt;&gt;"INSUMO",#REF!&lt;&gt;"")</formula>
    </cfRule>
  </conditionalFormatting>
  <conditionalFormatting sqref="C1555:C1556">
    <cfRule type="expression" dxfId="4222" priority="170" stopIfTrue="1">
      <formula>AND(OR(#REF!="COMPOSICAO",#REF!="INSUMO",#REF!&lt;&gt;""),#REF!&lt;&gt;"")</formula>
    </cfRule>
  </conditionalFormatting>
  <conditionalFormatting sqref="A1555:B1556">
    <cfRule type="expression" dxfId="4221" priority="167" stopIfTrue="1">
      <formula>AND(#REF!&lt;&gt;"COMPOSICAO",#REF!&lt;&gt;"INSUMO",#REF!&lt;&gt;"")</formula>
    </cfRule>
    <cfRule type="expression" dxfId="4220" priority="168" stopIfTrue="1">
      <formula>AND(OR(#REF!="COMPOSICAO",#REF!="INSUMO",#REF!&lt;&gt;""),#REF!&lt;&gt;"")</formula>
    </cfRule>
  </conditionalFormatting>
  <conditionalFormatting sqref="E1567:F1572">
    <cfRule type="expression" dxfId="4219" priority="165" stopIfTrue="1">
      <formula>AND(#REF!&lt;&gt;"COMPOSICAO",#REF!&lt;&gt;"INSUMO",#REF!&lt;&gt;"")</formula>
    </cfRule>
    <cfRule type="expression" dxfId="4218" priority="166" stopIfTrue="1">
      <formula>AND(OR(#REF!="COMPOSICAO",#REF!="INSUMO",#REF!&lt;&gt;""),#REF!&lt;&gt;"")</formula>
    </cfRule>
  </conditionalFormatting>
  <conditionalFormatting sqref="A1569:B1572 D1567:D1572">
    <cfRule type="expression" dxfId="4217" priority="163" stopIfTrue="1">
      <formula>AND(#REF!&lt;&gt;"COMPOSICAO",#REF!&lt;&gt;"INSUMO",#REF!&lt;&gt;"")</formula>
    </cfRule>
    <cfRule type="expression" dxfId="4216" priority="164" stopIfTrue="1">
      <formula>AND(OR(#REF!="COMPOSICAO",#REF!="INSUMO",#REF!&lt;&gt;""),#REF!&lt;&gt;"")</formula>
    </cfRule>
  </conditionalFormatting>
  <conditionalFormatting sqref="C1569:C1572">
    <cfRule type="expression" dxfId="4215" priority="161" stopIfTrue="1">
      <formula>AND(#REF!&lt;&gt;"COMPOSICAO",#REF!&lt;&gt;"INSUMO",#REF!&lt;&gt;"")</formula>
    </cfRule>
  </conditionalFormatting>
  <conditionalFormatting sqref="C1569:C1572">
    <cfRule type="expression" dxfId="4214" priority="162" stopIfTrue="1">
      <formula>AND(OR(#REF!="COMPOSICAO",#REF!="INSUMO",#REF!&lt;&gt;""),#REF!&lt;&gt;"")</formula>
    </cfRule>
  </conditionalFormatting>
  <conditionalFormatting sqref="A1566">
    <cfRule type="expression" dxfId="4213" priority="159" stopIfTrue="1">
      <formula>AND(#REF!&lt;&gt;"COMPOSICAO",#REF!&lt;&gt;"INSUMO",#REF!&lt;&gt;"")</formula>
    </cfRule>
    <cfRule type="expression" dxfId="4212" priority="160" stopIfTrue="1">
      <formula>AND(OR(#REF!="COMPOSICAO",#REF!="INSUMO",#REF!&lt;&gt;""),#REF!&lt;&gt;"")</formula>
    </cfRule>
  </conditionalFormatting>
  <conditionalFormatting sqref="A1565:C1565">
    <cfRule type="expression" dxfId="4211" priority="157" stopIfTrue="1">
      <formula>AND(#REF!&lt;&gt;"COMPOSICAO",#REF!&lt;&gt;"INSUMO",#REF!&lt;&gt;"")</formula>
    </cfRule>
    <cfRule type="expression" dxfId="4210" priority="158" stopIfTrue="1">
      <formula>AND(OR(#REF!="COMPOSICAO",#REF!="INSUMO",#REF!&lt;&gt;""),#REF!&lt;&gt;"")</formula>
    </cfRule>
  </conditionalFormatting>
  <conditionalFormatting sqref="E1566:F1566">
    <cfRule type="expression" dxfId="4209" priority="155" stopIfTrue="1">
      <formula>AND(#REF!&lt;&gt;"COMPOSICAO",#REF!&lt;&gt;"INSUMO",#REF!&lt;&gt;"")</formula>
    </cfRule>
    <cfRule type="expression" dxfId="4208" priority="156" stopIfTrue="1">
      <formula>AND(OR(#REF!="COMPOSICAO",#REF!="INSUMO",#REF!&lt;&gt;""),#REF!&lt;&gt;"")</formula>
    </cfRule>
  </conditionalFormatting>
  <conditionalFormatting sqref="B1566:D1566">
    <cfRule type="expression" dxfId="4207" priority="153" stopIfTrue="1">
      <formula>AND(#REF!&lt;&gt;"COMPOSICAO",#REF!&lt;&gt;"INSUMO",#REF!&lt;&gt;"")</formula>
    </cfRule>
    <cfRule type="expression" dxfId="4206" priority="154" stopIfTrue="1">
      <formula>AND(OR(#REF!="COMPOSICAO",#REF!="INSUMO",#REF!&lt;&gt;""),#REF!&lt;&gt;"")</formula>
    </cfRule>
  </conditionalFormatting>
  <conditionalFormatting sqref="C1567:C1568">
    <cfRule type="expression" dxfId="4205" priority="151" stopIfTrue="1">
      <formula>AND(#REF!&lt;&gt;"COMPOSICAO",#REF!&lt;&gt;"INSUMO",#REF!&lt;&gt;"")</formula>
    </cfRule>
  </conditionalFormatting>
  <conditionalFormatting sqref="C1567:C1568">
    <cfRule type="expression" dxfId="4204" priority="152" stopIfTrue="1">
      <formula>AND(OR(#REF!="COMPOSICAO",#REF!="INSUMO",#REF!&lt;&gt;""),#REF!&lt;&gt;"")</formula>
    </cfRule>
  </conditionalFormatting>
  <conditionalFormatting sqref="A1567:B1568">
    <cfRule type="expression" dxfId="4203" priority="149" stopIfTrue="1">
      <formula>AND(#REF!&lt;&gt;"COMPOSICAO",#REF!&lt;&gt;"INSUMO",#REF!&lt;&gt;"")</formula>
    </cfRule>
    <cfRule type="expression" dxfId="4202" priority="150" stopIfTrue="1">
      <formula>AND(OR(#REF!="COMPOSICAO",#REF!="INSUMO",#REF!&lt;&gt;""),#REF!&lt;&gt;"")</formula>
    </cfRule>
  </conditionalFormatting>
  <conditionalFormatting sqref="E1579:F1584">
    <cfRule type="expression" dxfId="4201" priority="147" stopIfTrue="1">
      <formula>AND(#REF!&lt;&gt;"COMPOSICAO",#REF!&lt;&gt;"INSUMO",#REF!&lt;&gt;"")</formula>
    </cfRule>
    <cfRule type="expression" dxfId="4200" priority="148" stopIfTrue="1">
      <formula>AND(OR(#REF!="COMPOSICAO",#REF!="INSUMO",#REF!&lt;&gt;""),#REF!&lt;&gt;"")</formula>
    </cfRule>
  </conditionalFormatting>
  <conditionalFormatting sqref="A1581:B1584 D1579:D1584">
    <cfRule type="expression" dxfId="4199" priority="145" stopIfTrue="1">
      <formula>AND(#REF!&lt;&gt;"COMPOSICAO",#REF!&lt;&gt;"INSUMO",#REF!&lt;&gt;"")</formula>
    </cfRule>
    <cfRule type="expression" dxfId="4198" priority="146" stopIfTrue="1">
      <formula>AND(OR(#REF!="COMPOSICAO",#REF!="INSUMO",#REF!&lt;&gt;""),#REF!&lt;&gt;"")</formula>
    </cfRule>
  </conditionalFormatting>
  <conditionalFormatting sqref="C1581:C1584">
    <cfRule type="expression" dxfId="4197" priority="143" stopIfTrue="1">
      <formula>AND(#REF!&lt;&gt;"COMPOSICAO",#REF!&lt;&gt;"INSUMO",#REF!&lt;&gt;"")</formula>
    </cfRule>
  </conditionalFormatting>
  <conditionalFormatting sqref="C1581:C1584">
    <cfRule type="expression" dxfId="4196" priority="144" stopIfTrue="1">
      <formula>AND(OR(#REF!="COMPOSICAO",#REF!="INSUMO",#REF!&lt;&gt;""),#REF!&lt;&gt;"")</formula>
    </cfRule>
  </conditionalFormatting>
  <conditionalFormatting sqref="A1578">
    <cfRule type="expression" dxfId="4195" priority="141" stopIfTrue="1">
      <formula>AND(#REF!&lt;&gt;"COMPOSICAO",#REF!&lt;&gt;"INSUMO",#REF!&lt;&gt;"")</formula>
    </cfRule>
    <cfRule type="expression" dxfId="4194" priority="142" stopIfTrue="1">
      <formula>AND(OR(#REF!="COMPOSICAO",#REF!="INSUMO",#REF!&lt;&gt;""),#REF!&lt;&gt;"")</formula>
    </cfRule>
  </conditionalFormatting>
  <conditionalFormatting sqref="A1577:C1577">
    <cfRule type="expression" dxfId="4193" priority="139" stopIfTrue="1">
      <formula>AND(#REF!&lt;&gt;"COMPOSICAO",#REF!&lt;&gt;"INSUMO",#REF!&lt;&gt;"")</formula>
    </cfRule>
    <cfRule type="expression" dxfId="4192" priority="140" stopIfTrue="1">
      <formula>AND(OR(#REF!="COMPOSICAO",#REF!="INSUMO",#REF!&lt;&gt;""),#REF!&lt;&gt;"")</formula>
    </cfRule>
  </conditionalFormatting>
  <conditionalFormatting sqref="E1578:F1578">
    <cfRule type="expression" dxfId="4191" priority="137" stopIfTrue="1">
      <formula>AND(#REF!&lt;&gt;"COMPOSICAO",#REF!&lt;&gt;"INSUMO",#REF!&lt;&gt;"")</formula>
    </cfRule>
    <cfRule type="expression" dxfId="4190" priority="138" stopIfTrue="1">
      <formula>AND(OR(#REF!="COMPOSICAO",#REF!="INSUMO",#REF!&lt;&gt;""),#REF!&lt;&gt;"")</formula>
    </cfRule>
  </conditionalFormatting>
  <conditionalFormatting sqref="B1578:D1578">
    <cfRule type="expression" dxfId="4189" priority="135" stopIfTrue="1">
      <formula>AND(#REF!&lt;&gt;"COMPOSICAO",#REF!&lt;&gt;"INSUMO",#REF!&lt;&gt;"")</formula>
    </cfRule>
    <cfRule type="expression" dxfId="4188" priority="136" stopIfTrue="1">
      <formula>AND(OR(#REF!="COMPOSICAO",#REF!="INSUMO",#REF!&lt;&gt;""),#REF!&lt;&gt;"")</formula>
    </cfRule>
  </conditionalFormatting>
  <conditionalFormatting sqref="C1579:C1580">
    <cfRule type="expression" dxfId="4187" priority="133" stopIfTrue="1">
      <formula>AND(#REF!&lt;&gt;"COMPOSICAO",#REF!&lt;&gt;"INSUMO",#REF!&lt;&gt;"")</formula>
    </cfRule>
  </conditionalFormatting>
  <conditionalFormatting sqref="C1579:C1580">
    <cfRule type="expression" dxfId="4186" priority="134" stopIfTrue="1">
      <formula>AND(OR(#REF!="COMPOSICAO",#REF!="INSUMO",#REF!&lt;&gt;""),#REF!&lt;&gt;"")</formula>
    </cfRule>
  </conditionalFormatting>
  <conditionalFormatting sqref="A1579:B1580">
    <cfRule type="expression" dxfId="4185" priority="131" stopIfTrue="1">
      <formula>AND(#REF!&lt;&gt;"COMPOSICAO",#REF!&lt;&gt;"INSUMO",#REF!&lt;&gt;"")</formula>
    </cfRule>
    <cfRule type="expression" dxfId="4184" priority="132" stopIfTrue="1">
      <formula>AND(OR(#REF!="COMPOSICAO",#REF!="INSUMO",#REF!&lt;&gt;""),#REF!&lt;&gt;"")</formula>
    </cfRule>
  </conditionalFormatting>
  <conditionalFormatting sqref="E1591:F1596">
    <cfRule type="expression" dxfId="4183" priority="111" stopIfTrue="1">
      <formula>AND(#REF!&lt;&gt;"COMPOSICAO",#REF!&lt;&gt;"INSUMO",#REF!&lt;&gt;"")</formula>
    </cfRule>
    <cfRule type="expression" dxfId="4182" priority="112" stopIfTrue="1">
      <formula>AND(OR(#REF!="COMPOSICAO",#REF!="INSUMO",#REF!&lt;&gt;""),#REF!&lt;&gt;"")</formula>
    </cfRule>
  </conditionalFormatting>
  <conditionalFormatting sqref="A1593:B1596 D1591:D1596">
    <cfRule type="expression" dxfId="4181" priority="109" stopIfTrue="1">
      <formula>AND(#REF!&lt;&gt;"COMPOSICAO",#REF!&lt;&gt;"INSUMO",#REF!&lt;&gt;"")</formula>
    </cfRule>
    <cfRule type="expression" dxfId="4180" priority="110" stopIfTrue="1">
      <formula>AND(OR(#REF!="COMPOSICAO",#REF!="INSUMO",#REF!&lt;&gt;""),#REF!&lt;&gt;"")</formula>
    </cfRule>
  </conditionalFormatting>
  <conditionalFormatting sqref="C1593:C1596">
    <cfRule type="expression" dxfId="4179" priority="107" stopIfTrue="1">
      <formula>AND(#REF!&lt;&gt;"COMPOSICAO",#REF!&lt;&gt;"INSUMO",#REF!&lt;&gt;"")</formula>
    </cfRule>
  </conditionalFormatting>
  <conditionalFormatting sqref="C1593:C1596">
    <cfRule type="expression" dxfId="4178" priority="108" stopIfTrue="1">
      <formula>AND(OR(#REF!="COMPOSICAO",#REF!="INSUMO",#REF!&lt;&gt;""),#REF!&lt;&gt;"")</formula>
    </cfRule>
  </conditionalFormatting>
  <conditionalFormatting sqref="A1590">
    <cfRule type="expression" dxfId="4177" priority="105" stopIfTrue="1">
      <formula>AND(#REF!&lt;&gt;"COMPOSICAO",#REF!&lt;&gt;"INSUMO",#REF!&lt;&gt;"")</formula>
    </cfRule>
    <cfRule type="expression" dxfId="4176" priority="106" stopIfTrue="1">
      <formula>AND(OR(#REF!="COMPOSICAO",#REF!="INSUMO",#REF!&lt;&gt;""),#REF!&lt;&gt;"")</formula>
    </cfRule>
  </conditionalFormatting>
  <conditionalFormatting sqref="A1589:C1589">
    <cfRule type="expression" dxfId="4175" priority="103" stopIfTrue="1">
      <formula>AND(#REF!&lt;&gt;"COMPOSICAO",#REF!&lt;&gt;"INSUMO",#REF!&lt;&gt;"")</formula>
    </cfRule>
    <cfRule type="expression" dxfId="4174" priority="104" stopIfTrue="1">
      <formula>AND(OR(#REF!="COMPOSICAO",#REF!="INSUMO",#REF!&lt;&gt;""),#REF!&lt;&gt;"")</formula>
    </cfRule>
  </conditionalFormatting>
  <conditionalFormatting sqref="E1590:F1590">
    <cfRule type="expression" dxfId="4173" priority="101" stopIfTrue="1">
      <formula>AND(#REF!&lt;&gt;"COMPOSICAO",#REF!&lt;&gt;"INSUMO",#REF!&lt;&gt;"")</formula>
    </cfRule>
    <cfRule type="expression" dxfId="4172" priority="102" stopIfTrue="1">
      <formula>AND(OR(#REF!="COMPOSICAO",#REF!="INSUMO",#REF!&lt;&gt;""),#REF!&lt;&gt;"")</formula>
    </cfRule>
  </conditionalFormatting>
  <conditionalFormatting sqref="B1590:D1590">
    <cfRule type="expression" dxfId="4171" priority="99" stopIfTrue="1">
      <formula>AND(#REF!&lt;&gt;"COMPOSICAO",#REF!&lt;&gt;"INSUMO",#REF!&lt;&gt;"")</formula>
    </cfRule>
    <cfRule type="expression" dxfId="4170" priority="100" stopIfTrue="1">
      <formula>AND(OR(#REF!="COMPOSICAO",#REF!="INSUMO",#REF!&lt;&gt;""),#REF!&lt;&gt;"")</formula>
    </cfRule>
  </conditionalFormatting>
  <conditionalFormatting sqref="C1591:C1592">
    <cfRule type="expression" dxfId="4169" priority="97" stopIfTrue="1">
      <formula>AND(#REF!&lt;&gt;"COMPOSICAO",#REF!&lt;&gt;"INSUMO",#REF!&lt;&gt;"")</formula>
    </cfRule>
  </conditionalFormatting>
  <conditionalFormatting sqref="C1591:C1592">
    <cfRule type="expression" dxfId="4168" priority="98" stopIfTrue="1">
      <formula>AND(OR(#REF!="COMPOSICAO",#REF!="INSUMO",#REF!&lt;&gt;""),#REF!&lt;&gt;"")</formula>
    </cfRule>
  </conditionalFormatting>
  <conditionalFormatting sqref="A1591:B1592">
    <cfRule type="expression" dxfId="4167" priority="95" stopIfTrue="1">
      <formula>AND(#REF!&lt;&gt;"COMPOSICAO",#REF!&lt;&gt;"INSUMO",#REF!&lt;&gt;"")</formula>
    </cfRule>
    <cfRule type="expression" dxfId="4166" priority="96" stopIfTrue="1">
      <formula>AND(OR(#REF!="COMPOSICAO",#REF!="INSUMO",#REF!&lt;&gt;""),#REF!&lt;&gt;"")</formula>
    </cfRule>
  </conditionalFormatting>
  <conditionalFormatting sqref="E1603:F1608">
    <cfRule type="expression" dxfId="4165" priority="93" stopIfTrue="1">
      <formula>AND(#REF!&lt;&gt;"COMPOSICAO",#REF!&lt;&gt;"INSUMO",#REF!&lt;&gt;"")</formula>
    </cfRule>
    <cfRule type="expression" dxfId="4164" priority="94" stopIfTrue="1">
      <formula>AND(OR(#REF!="COMPOSICAO",#REF!="INSUMO",#REF!&lt;&gt;""),#REF!&lt;&gt;"")</formula>
    </cfRule>
  </conditionalFormatting>
  <conditionalFormatting sqref="A1605:B1608 D1603:D1608">
    <cfRule type="expression" dxfId="4163" priority="91" stopIfTrue="1">
      <formula>AND(#REF!&lt;&gt;"COMPOSICAO",#REF!&lt;&gt;"INSUMO",#REF!&lt;&gt;"")</formula>
    </cfRule>
    <cfRule type="expression" dxfId="4162" priority="92" stopIfTrue="1">
      <formula>AND(OR(#REF!="COMPOSICAO",#REF!="INSUMO",#REF!&lt;&gt;""),#REF!&lt;&gt;"")</formula>
    </cfRule>
  </conditionalFormatting>
  <conditionalFormatting sqref="C1605:C1608">
    <cfRule type="expression" dxfId="4161" priority="89" stopIfTrue="1">
      <formula>AND(#REF!&lt;&gt;"COMPOSICAO",#REF!&lt;&gt;"INSUMO",#REF!&lt;&gt;"")</formula>
    </cfRule>
  </conditionalFormatting>
  <conditionalFormatting sqref="C1605:C1608">
    <cfRule type="expression" dxfId="4160" priority="90" stopIfTrue="1">
      <formula>AND(OR(#REF!="COMPOSICAO",#REF!="INSUMO",#REF!&lt;&gt;""),#REF!&lt;&gt;"")</formula>
    </cfRule>
  </conditionalFormatting>
  <conditionalFormatting sqref="A1602">
    <cfRule type="expression" dxfId="4159" priority="87" stopIfTrue="1">
      <formula>AND(#REF!&lt;&gt;"COMPOSICAO",#REF!&lt;&gt;"INSUMO",#REF!&lt;&gt;"")</formula>
    </cfRule>
    <cfRule type="expression" dxfId="4158" priority="88" stopIfTrue="1">
      <formula>AND(OR(#REF!="COMPOSICAO",#REF!="INSUMO",#REF!&lt;&gt;""),#REF!&lt;&gt;"")</formula>
    </cfRule>
  </conditionalFormatting>
  <conditionalFormatting sqref="A1601:C1601">
    <cfRule type="expression" dxfId="4157" priority="85" stopIfTrue="1">
      <formula>AND(#REF!&lt;&gt;"COMPOSICAO",#REF!&lt;&gt;"INSUMO",#REF!&lt;&gt;"")</formula>
    </cfRule>
    <cfRule type="expression" dxfId="4156" priority="86" stopIfTrue="1">
      <formula>AND(OR(#REF!="COMPOSICAO",#REF!="INSUMO",#REF!&lt;&gt;""),#REF!&lt;&gt;"")</formula>
    </cfRule>
  </conditionalFormatting>
  <conditionalFormatting sqref="E1602:F1602">
    <cfRule type="expression" dxfId="4155" priority="83" stopIfTrue="1">
      <formula>AND(#REF!&lt;&gt;"COMPOSICAO",#REF!&lt;&gt;"INSUMO",#REF!&lt;&gt;"")</formula>
    </cfRule>
    <cfRule type="expression" dxfId="4154" priority="84" stopIfTrue="1">
      <formula>AND(OR(#REF!="COMPOSICAO",#REF!="INSUMO",#REF!&lt;&gt;""),#REF!&lt;&gt;"")</formula>
    </cfRule>
  </conditionalFormatting>
  <conditionalFormatting sqref="B1602:D1602">
    <cfRule type="expression" dxfId="4153" priority="81" stopIfTrue="1">
      <formula>AND(#REF!&lt;&gt;"COMPOSICAO",#REF!&lt;&gt;"INSUMO",#REF!&lt;&gt;"")</formula>
    </cfRule>
    <cfRule type="expression" dxfId="4152" priority="82" stopIfTrue="1">
      <formula>AND(OR(#REF!="COMPOSICAO",#REF!="INSUMO",#REF!&lt;&gt;""),#REF!&lt;&gt;"")</formula>
    </cfRule>
  </conditionalFormatting>
  <conditionalFormatting sqref="C1603:C1604">
    <cfRule type="expression" dxfId="4151" priority="79" stopIfTrue="1">
      <formula>AND(#REF!&lt;&gt;"COMPOSICAO",#REF!&lt;&gt;"INSUMO",#REF!&lt;&gt;"")</formula>
    </cfRule>
  </conditionalFormatting>
  <conditionalFormatting sqref="C1603:C1604">
    <cfRule type="expression" dxfId="4150" priority="80" stopIfTrue="1">
      <formula>AND(OR(#REF!="COMPOSICAO",#REF!="INSUMO",#REF!&lt;&gt;""),#REF!&lt;&gt;"")</formula>
    </cfRule>
  </conditionalFormatting>
  <conditionalFormatting sqref="A1603:B1604">
    <cfRule type="expression" dxfId="4149" priority="77" stopIfTrue="1">
      <formula>AND(#REF!&lt;&gt;"COMPOSICAO",#REF!&lt;&gt;"INSUMO",#REF!&lt;&gt;"")</formula>
    </cfRule>
    <cfRule type="expression" dxfId="4148" priority="78" stopIfTrue="1">
      <formula>AND(OR(#REF!="COMPOSICAO",#REF!="INSUMO",#REF!&lt;&gt;""),#REF!&lt;&gt;"")</formula>
    </cfRule>
  </conditionalFormatting>
  <conditionalFormatting sqref="E1615:F1620">
    <cfRule type="expression" dxfId="4147" priority="75" stopIfTrue="1">
      <formula>AND(#REF!&lt;&gt;"COMPOSICAO",#REF!&lt;&gt;"INSUMO",#REF!&lt;&gt;"")</formula>
    </cfRule>
    <cfRule type="expression" dxfId="4146" priority="76" stopIfTrue="1">
      <formula>AND(OR(#REF!="COMPOSICAO",#REF!="INSUMO",#REF!&lt;&gt;""),#REF!&lt;&gt;"")</formula>
    </cfRule>
  </conditionalFormatting>
  <conditionalFormatting sqref="A1617:B1620 D1615:D1620">
    <cfRule type="expression" dxfId="4145" priority="73" stopIfTrue="1">
      <formula>AND(#REF!&lt;&gt;"COMPOSICAO",#REF!&lt;&gt;"INSUMO",#REF!&lt;&gt;"")</formula>
    </cfRule>
    <cfRule type="expression" dxfId="4144" priority="74" stopIfTrue="1">
      <formula>AND(OR(#REF!="COMPOSICAO",#REF!="INSUMO",#REF!&lt;&gt;""),#REF!&lt;&gt;"")</formula>
    </cfRule>
  </conditionalFormatting>
  <conditionalFormatting sqref="C1617:C1620">
    <cfRule type="expression" dxfId="4143" priority="71" stopIfTrue="1">
      <formula>AND(#REF!&lt;&gt;"COMPOSICAO",#REF!&lt;&gt;"INSUMO",#REF!&lt;&gt;"")</formula>
    </cfRule>
  </conditionalFormatting>
  <conditionalFormatting sqref="C1617:C1620">
    <cfRule type="expression" dxfId="4142" priority="72" stopIfTrue="1">
      <formula>AND(OR(#REF!="COMPOSICAO",#REF!="INSUMO",#REF!&lt;&gt;""),#REF!&lt;&gt;"")</formula>
    </cfRule>
  </conditionalFormatting>
  <conditionalFormatting sqref="A1614">
    <cfRule type="expression" dxfId="4141" priority="69" stopIfTrue="1">
      <formula>AND(#REF!&lt;&gt;"COMPOSICAO",#REF!&lt;&gt;"INSUMO",#REF!&lt;&gt;"")</formula>
    </cfRule>
    <cfRule type="expression" dxfId="4140" priority="70" stopIfTrue="1">
      <formula>AND(OR(#REF!="COMPOSICAO",#REF!="INSUMO",#REF!&lt;&gt;""),#REF!&lt;&gt;"")</formula>
    </cfRule>
  </conditionalFormatting>
  <conditionalFormatting sqref="A1613:C1613">
    <cfRule type="expression" dxfId="4139" priority="67" stopIfTrue="1">
      <formula>AND(#REF!&lt;&gt;"COMPOSICAO",#REF!&lt;&gt;"INSUMO",#REF!&lt;&gt;"")</formula>
    </cfRule>
    <cfRule type="expression" dxfId="4138" priority="68" stopIfTrue="1">
      <formula>AND(OR(#REF!="COMPOSICAO",#REF!="INSUMO",#REF!&lt;&gt;""),#REF!&lt;&gt;"")</formula>
    </cfRule>
  </conditionalFormatting>
  <conditionalFormatting sqref="E1614:F1614">
    <cfRule type="expression" dxfId="4137" priority="65" stopIfTrue="1">
      <formula>AND(#REF!&lt;&gt;"COMPOSICAO",#REF!&lt;&gt;"INSUMO",#REF!&lt;&gt;"")</formula>
    </cfRule>
    <cfRule type="expression" dxfId="4136" priority="66" stopIfTrue="1">
      <formula>AND(OR(#REF!="COMPOSICAO",#REF!="INSUMO",#REF!&lt;&gt;""),#REF!&lt;&gt;"")</formula>
    </cfRule>
  </conditionalFormatting>
  <conditionalFormatting sqref="B1614:D1614">
    <cfRule type="expression" dxfId="4135" priority="63" stopIfTrue="1">
      <formula>AND(#REF!&lt;&gt;"COMPOSICAO",#REF!&lt;&gt;"INSUMO",#REF!&lt;&gt;"")</formula>
    </cfRule>
    <cfRule type="expression" dxfId="4134" priority="64" stopIfTrue="1">
      <formula>AND(OR(#REF!="COMPOSICAO",#REF!="INSUMO",#REF!&lt;&gt;""),#REF!&lt;&gt;"")</formula>
    </cfRule>
  </conditionalFormatting>
  <conditionalFormatting sqref="C1615:C1616">
    <cfRule type="expression" dxfId="4133" priority="61" stopIfTrue="1">
      <formula>AND(#REF!&lt;&gt;"COMPOSICAO",#REF!&lt;&gt;"INSUMO",#REF!&lt;&gt;"")</formula>
    </cfRule>
  </conditionalFormatting>
  <conditionalFormatting sqref="C1615:C1616">
    <cfRule type="expression" dxfId="4132" priority="62" stopIfTrue="1">
      <formula>AND(OR(#REF!="COMPOSICAO",#REF!="INSUMO",#REF!&lt;&gt;""),#REF!&lt;&gt;"")</formula>
    </cfRule>
  </conditionalFormatting>
  <conditionalFormatting sqref="A1615:B1616">
    <cfRule type="expression" dxfId="4131" priority="59" stopIfTrue="1">
      <formula>AND(#REF!&lt;&gt;"COMPOSICAO",#REF!&lt;&gt;"INSUMO",#REF!&lt;&gt;"")</formula>
    </cfRule>
    <cfRule type="expression" dxfId="4130" priority="60" stopIfTrue="1">
      <formula>AND(OR(#REF!="COMPOSICAO",#REF!="INSUMO",#REF!&lt;&gt;""),#REF!&lt;&gt;"")</formula>
    </cfRule>
  </conditionalFormatting>
  <conditionalFormatting sqref="A1627:B1630">
    <cfRule type="expression" dxfId="4129" priority="55" stopIfTrue="1">
      <formula>AND(#REF!&lt;&gt;"COMPOSICAO",#REF!&lt;&gt;"INSUMO",#REF!&lt;&gt;"")</formula>
    </cfRule>
    <cfRule type="expression" dxfId="4128" priority="56" stopIfTrue="1">
      <formula>AND(OR(#REF!="COMPOSICAO",#REF!="INSUMO",#REF!&lt;&gt;""),#REF!&lt;&gt;"")</formula>
    </cfRule>
  </conditionalFormatting>
  <conditionalFormatting sqref="C1627:C1630">
    <cfRule type="expression" dxfId="4127" priority="53" stopIfTrue="1">
      <formula>AND(#REF!&lt;&gt;"COMPOSICAO",#REF!&lt;&gt;"INSUMO",#REF!&lt;&gt;"")</formula>
    </cfRule>
  </conditionalFormatting>
  <conditionalFormatting sqref="C1627:C1630">
    <cfRule type="expression" dxfId="4126" priority="54" stopIfTrue="1">
      <formula>AND(OR(#REF!="COMPOSICAO",#REF!="INSUMO",#REF!&lt;&gt;""),#REF!&lt;&gt;"")</formula>
    </cfRule>
  </conditionalFormatting>
  <conditionalFormatting sqref="A1626">
    <cfRule type="expression" dxfId="4125" priority="51" stopIfTrue="1">
      <formula>AND(#REF!&lt;&gt;"COMPOSICAO",#REF!&lt;&gt;"INSUMO",#REF!&lt;&gt;"")</formula>
    </cfRule>
    <cfRule type="expression" dxfId="4124" priority="52" stopIfTrue="1">
      <formula>AND(OR(#REF!="COMPOSICAO",#REF!="INSUMO",#REF!&lt;&gt;""),#REF!&lt;&gt;"")</formula>
    </cfRule>
  </conditionalFormatting>
  <conditionalFormatting sqref="A1625:C1625">
    <cfRule type="expression" dxfId="4123" priority="49" stopIfTrue="1">
      <formula>AND(#REF!&lt;&gt;"COMPOSICAO",#REF!&lt;&gt;"INSUMO",#REF!&lt;&gt;"")</formula>
    </cfRule>
    <cfRule type="expression" dxfId="4122" priority="50" stopIfTrue="1">
      <formula>AND(OR(#REF!="COMPOSICAO",#REF!="INSUMO",#REF!&lt;&gt;""),#REF!&lt;&gt;"")</formula>
    </cfRule>
  </conditionalFormatting>
  <conditionalFormatting sqref="E1626:F1626">
    <cfRule type="expression" dxfId="4121" priority="47" stopIfTrue="1">
      <formula>AND(#REF!&lt;&gt;"COMPOSICAO",#REF!&lt;&gt;"INSUMO",#REF!&lt;&gt;"")</formula>
    </cfRule>
    <cfRule type="expression" dxfId="4120" priority="48" stopIfTrue="1">
      <formula>AND(OR(#REF!="COMPOSICAO",#REF!="INSUMO",#REF!&lt;&gt;""),#REF!&lt;&gt;"")</formula>
    </cfRule>
  </conditionalFormatting>
  <conditionalFormatting sqref="B1626:D1626">
    <cfRule type="expression" dxfId="4119" priority="45" stopIfTrue="1">
      <formula>AND(#REF!&lt;&gt;"COMPOSICAO",#REF!&lt;&gt;"INSUMO",#REF!&lt;&gt;"")</formula>
    </cfRule>
    <cfRule type="expression" dxfId="4118" priority="46" stopIfTrue="1">
      <formula>AND(OR(#REF!="COMPOSICAO",#REF!="INSUMO",#REF!&lt;&gt;""),#REF!&lt;&gt;"")</formula>
    </cfRule>
  </conditionalFormatting>
  <conditionalFormatting sqref="D1637:F1640">
    <cfRule type="expression" dxfId="4117" priority="39" stopIfTrue="1">
      <formula>AND(#REF!&lt;&gt;"COMPOSICAO",#REF!&lt;&gt;"INSUMO",#REF!&lt;&gt;"")</formula>
    </cfRule>
    <cfRule type="expression" dxfId="4116" priority="40" stopIfTrue="1">
      <formula>AND(OR(#REF!="COMPOSICAO",#REF!="INSUMO",#REF!&lt;&gt;""),#REF!&lt;&gt;"")</formula>
    </cfRule>
  </conditionalFormatting>
  <conditionalFormatting sqref="A1637:B1640">
    <cfRule type="expression" dxfId="4115" priority="37" stopIfTrue="1">
      <formula>AND(#REF!&lt;&gt;"COMPOSICAO",#REF!&lt;&gt;"INSUMO",#REF!&lt;&gt;"")</formula>
    </cfRule>
    <cfRule type="expression" dxfId="4114" priority="38" stopIfTrue="1">
      <formula>AND(OR(#REF!="COMPOSICAO",#REF!="INSUMO",#REF!&lt;&gt;""),#REF!&lt;&gt;"")</formula>
    </cfRule>
  </conditionalFormatting>
  <conditionalFormatting sqref="C1637:C1640">
    <cfRule type="expression" dxfId="4113" priority="35" stopIfTrue="1">
      <formula>AND(#REF!&lt;&gt;"COMPOSICAO",#REF!&lt;&gt;"INSUMO",#REF!&lt;&gt;"")</formula>
    </cfRule>
  </conditionalFormatting>
  <conditionalFormatting sqref="C1637:C1640">
    <cfRule type="expression" dxfId="4112" priority="36" stopIfTrue="1">
      <formula>AND(OR(#REF!="COMPOSICAO",#REF!="INSUMO",#REF!&lt;&gt;""),#REF!&lt;&gt;"")</formula>
    </cfRule>
  </conditionalFormatting>
  <conditionalFormatting sqref="A1636">
    <cfRule type="expression" dxfId="4111" priority="33" stopIfTrue="1">
      <formula>AND(#REF!&lt;&gt;"COMPOSICAO",#REF!&lt;&gt;"INSUMO",#REF!&lt;&gt;"")</formula>
    </cfRule>
    <cfRule type="expression" dxfId="4110" priority="34" stopIfTrue="1">
      <formula>AND(OR(#REF!="COMPOSICAO",#REF!="INSUMO",#REF!&lt;&gt;""),#REF!&lt;&gt;"")</formula>
    </cfRule>
  </conditionalFormatting>
  <conditionalFormatting sqref="A1635:C1635">
    <cfRule type="expression" dxfId="4109" priority="31" stopIfTrue="1">
      <formula>AND(#REF!&lt;&gt;"COMPOSICAO",#REF!&lt;&gt;"INSUMO",#REF!&lt;&gt;"")</formula>
    </cfRule>
    <cfRule type="expression" dxfId="4108" priority="32" stopIfTrue="1">
      <formula>AND(OR(#REF!="COMPOSICAO",#REF!="INSUMO",#REF!&lt;&gt;""),#REF!&lt;&gt;"")</formula>
    </cfRule>
  </conditionalFormatting>
  <conditionalFormatting sqref="E1636:F1636">
    <cfRule type="expression" dxfId="4107" priority="29" stopIfTrue="1">
      <formula>AND(#REF!&lt;&gt;"COMPOSICAO",#REF!&lt;&gt;"INSUMO",#REF!&lt;&gt;"")</formula>
    </cfRule>
    <cfRule type="expression" dxfId="4106" priority="30" stopIfTrue="1">
      <formula>AND(OR(#REF!="COMPOSICAO",#REF!="INSUMO",#REF!&lt;&gt;""),#REF!&lt;&gt;"")</formula>
    </cfRule>
  </conditionalFormatting>
  <conditionalFormatting sqref="B1636:D1636">
    <cfRule type="expression" dxfId="4105" priority="27" stopIfTrue="1">
      <formula>AND(#REF!&lt;&gt;"COMPOSICAO",#REF!&lt;&gt;"INSUMO",#REF!&lt;&gt;"")</formula>
    </cfRule>
    <cfRule type="expression" dxfId="4104" priority="28" stopIfTrue="1">
      <formula>AND(OR(#REF!="COMPOSICAO",#REF!="INSUMO",#REF!&lt;&gt;""),#REF!&lt;&gt;"")</formula>
    </cfRule>
  </conditionalFormatting>
  <conditionalFormatting sqref="D1647:F1650">
    <cfRule type="expression" dxfId="4103" priority="25" stopIfTrue="1">
      <formula>AND(#REF!&lt;&gt;"COMPOSICAO",#REF!&lt;&gt;"INSUMO",#REF!&lt;&gt;"")</formula>
    </cfRule>
    <cfRule type="expression" dxfId="4102" priority="26" stopIfTrue="1">
      <formula>AND(OR(#REF!="COMPOSICAO",#REF!="INSUMO",#REF!&lt;&gt;""),#REF!&lt;&gt;"")</formula>
    </cfRule>
  </conditionalFormatting>
  <conditionalFormatting sqref="A1647:B1650">
    <cfRule type="expression" dxfId="4101" priority="23" stopIfTrue="1">
      <formula>AND(#REF!&lt;&gt;"COMPOSICAO",#REF!&lt;&gt;"INSUMO",#REF!&lt;&gt;"")</formula>
    </cfRule>
    <cfRule type="expression" dxfId="4100" priority="24" stopIfTrue="1">
      <formula>AND(OR(#REF!="COMPOSICAO",#REF!="INSUMO",#REF!&lt;&gt;""),#REF!&lt;&gt;"")</formula>
    </cfRule>
  </conditionalFormatting>
  <conditionalFormatting sqref="C1647:C1650">
    <cfRule type="expression" dxfId="4099" priority="21" stopIfTrue="1">
      <formula>AND(#REF!&lt;&gt;"COMPOSICAO",#REF!&lt;&gt;"INSUMO",#REF!&lt;&gt;"")</formula>
    </cfRule>
  </conditionalFormatting>
  <conditionalFormatting sqref="C1647:C1650">
    <cfRule type="expression" dxfId="4098" priority="22" stopIfTrue="1">
      <formula>AND(OR(#REF!="COMPOSICAO",#REF!="INSUMO",#REF!&lt;&gt;""),#REF!&lt;&gt;"")</formula>
    </cfRule>
  </conditionalFormatting>
  <conditionalFormatting sqref="A1646">
    <cfRule type="expression" dxfId="4097" priority="19" stopIfTrue="1">
      <formula>AND(#REF!&lt;&gt;"COMPOSICAO",#REF!&lt;&gt;"INSUMO",#REF!&lt;&gt;"")</formula>
    </cfRule>
    <cfRule type="expression" dxfId="4096" priority="20" stopIfTrue="1">
      <formula>AND(OR(#REF!="COMPOSICAO",#REF!="INSUMO",#REF!&lt;&gt;""),#REF!&lt;&gt;"")</formula>
    </cfRule>
  </conditionalFormatting>
  <conditionalFormatting sqref="A1645:C1645">
    <cfRule type="expression" dxfId="4095" priority="17" stopIfTrue="1">
      <formula>AND(#REF!&lt;&gt;"COMPOSICAO",#REF!&lt;&gt;"INSUMO",#REF!&lt;&gt;"")</formula>
    </cfRule>
    <cfRule type="expression" dxfId="4094" priority="18" stopIfTrue="1">
      <formula>AND(OR(#REF!="COMPOSICAO",#REF!="INSUMO",#REF!&lt;&gt;""),#REF!&lt;&gt;"")</formula>
    </cfRule>
  </conditionalFormatting>
  <conditionalFormatting sqref="E1646:F1646">
    <cfRule type="expression" dxfId="4093" priority="15" stopIfTrue="1">
      <formula>AND(#REF!&lt;&gt;"COMPOSICAO",#REF!&lt;&gt;"INSUMO",#REF!&lt;&gt;"")</formula>
    </cfRule>
    <cfRule type="expression" dxfId="4092" priority="16" stopIfTrue="1">
      <formula>AND(OR(#REF!="COMPOSICAO",#REF!="INSUMO",#REF!&lt;&gt;""),#REF!&lt;&gt;"")</formula>
    </cfRule>
  </conditionalFormatting>
  <conditionalFormatting sqref="B1646:D1646">
    <cfRule type="expression" dxfId="4091" priority="13" stopIfTrue="1">
      <formula>AND(#REF!&lt;&gt;"COMPOSICAO",#REF!&lt;&gt;"INSUMO",#REF!&lt;&gt;"")</formula>
    </cfRule>
    <cfRule type="expression" dxfId="4090" priority="14" stopIfTrue="1">
      <formula>AND(OR(#REF!="COMPOSICAO",#REF!="INSUMO",#REF!&lt;&gt;""),#REF!&lt;&gt;"")</formula>
    </cfRule>
  </conditionalFormatting>
  <conditionalFormatting sqref="D1310">
    <cfRule type="expression" dxfId="4089" priority="11" stopIfTrue="1">
      <formula>AND(#REF!&lt;&gt;"COMPOSICAO",#REF!&lt;&gt;"INSUMO",#REF!&lt;&gt;"")</formula>
    </cfRule>
    <cfRule type="expression" dxfId="4088" priority="12" stopIfTrue="1">
      <formula>AND(OR(#REF!="COMPOSICAO",#REF!="INSUMO",#REF!&lt;&gt;""),#REF!&lt;&gt;"")</formula>
    </cfRule>
  </conditionalFormatting>
  <conditionalFormatting sqref="D1321">
    <cfRule type="expression" dxfId="4087" priority="9" stopIfTrue="1">
      <formula>AND(#REF!&lt;&gt;"COMPOSICAO",#REF!&lt;&gt;"INSUMO",#REF!&lt;&gt;"")</formula>
    </cfRule>
    <cfRule type="expression" dxfId="4086" priority="10" stopIfTrue="1">
      <formula>AND(OR(#REF!="COMPOSICAO",#REF!="INSUMO",#REF!&lt;&gt;""),#REF!&lt;&gt;"")</formula>
    </cfRule>
  </conditionalFormatting>
  <conditionalFormatting sqref="D1332">
    <cfRule type="expression" dxfId="4085" priority="7" stopIfTrue="1">
      <formula>AND(#REF!&lt;&gt;"COMPOSICAO",#REF!&lt;&gt;"INSUMO",#REF!&lt;&gt;"")</formula>
    </cfRule>
    <cfRule type="expression" dxfId="4084" priority="8" stopIfTrue="1">
      <formula>AND(OR(#REF!="COMPOSICAO",#REF!="INSUMO",#REF!&lt;&gt;""),#REF!&lt;&gt;"")</formula>
    </cfRule>
  </conditionalFormatting>
  <conditionalFormatting sqref="D1343">
    <cfRule type="expression" dxfId="4083" priority="5" stopIfTrue="1">
      <formula>AND(#REF!&lt;&gt;"COMPOSICAO",#REF!&lt;&gt;"INSUMO",#REF!&lt;&gt;"")</formula>
    </cfRule>
    <cfRule type="expression" dxfId="4082" priority="6" stopIfTrue="1">
      <formula>AND(OR(#REF!="COMPOSICAO",#REF!="INSUMO",#REF!&lt;&gt;""),#REF!&lt;&gt;"")</formula>
    </cfRule>
  </conditionalFormatting>
  <conditionalFormatting sqref="D1354">
    <cfRule type="expression" dxfId="4081" priority="3" stopIfTrue="1">
      <formula>AND(#REF!&lt;&gt;"COMPOSICAO",#REF!&lt;&gt;"INSUMO",#REF!&lt;&gt;"")</formula>
    </cfRule>
    <cfRule type="expression" dxfId="4080" priority="4" stopIfTrue="1">
      <formula>AND(OR(#REF!="COMPOSICAO",#REF!="INSUMO",#REF!&lt;&gt;""),#REF!&lt;&gt;"")</formula>
    </cfRule>
  </conditionalFormatting>
  <conditionalFormatting sqref="D1365">
    <cfRule type="expression" dxfId="4079" priority="1" stopIfTrue="1">
      <formula>AND(#REF!&lt;&gt;"COMPOSICAO",#REF!&lt;&gt;"INSUMO",#REF!&lt;&gt;"")</formula>
    </cfRule>
    <cfRule type="expression" dxfId="4078" priority="2" stopIfTrue="1">
      <formula>AND(OR(#REF!="COMPOSICAO",#REF!="INSUMO",#REF!&lt;&gt;""),#REF!&lt;&gt;"")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2E62-CB59-4F33-B408-4852CB0D26B6}">
  <dimension ref="A1:F1017"/>
  <sheetViews>
    <sheetView topLeftCell="A1003" workbookViewId="0">
      <selection activeCell="G1023" sqref="G1023"/>
    </sheetView>
  </sheetViews>
  <sheetFormatPr defaultRowHeight="15" x14ac:dyDescent="0.25"/>
  <cols>
    <col min="1" max="1" width="11.140625" customWidth="1"/>
    <col min="2" max="2" width="43.42578125" customWidth="1"/>
    <col min="3" max="3" width="12" customWidth="1"/>
    <col min="4" max="4" width="12.42578125" customWidth="1"/>
    <col min="5" max="6" width="14.28515625" customWidth="1"/>
  </cols>
  <sheetData>
    <row r="1" spans="1:6" ht="15.75" thickBot="1" x14ac:dyDescent="0.3"/>
    <row r="2" spans="1:6" ht="15.75" thickBot="1" x14ac:dyDescent="0.3">
      <c r="A2" s="109" t="s">
        <v>13</v>
      </c>
      <c r="B2" s="110"/>
      <c r="C2" s="110"/>
      <c r="D2" s="110"/>
      <c r="E2" s="110"/>
      <c r="F2" s="111"/>
    </row>
    <row r="3" spans="1:6" ht="15.75" thickBot="1" x14ac:dyDescent="0.3"/>
    <row r="4" spans="1:6" ht="15.75" thickBot="1" x14ac:dyDescent="0.3">
      <c r="A4" s="109" t="s">
        <v>15</v>
      </c>
      <c r="B4" s="110"/>
      <c r="C4" s="110"/>
      <c r="D4" s="110"/>
      <c r="E4" s="110"/>
      <c r="F4" s="111"/>
    </row>
    <row r="5" spans="1:6" ht="15.75" thickBot="1" x14ac:dyDescent="0.3"/>
    <row r="6" spans="1:6" ht="15.75" thickBot="1" x14ac:dyDescent="0.3">
      <c r="A6" s="112" t="s">
        <v>0</v>
      </c>
      <c r="B6" s="113"/>
      <c r="C6" s="113"/>
      <c r="D6" s="113"/>
      <c r="E6" s="113"/>
      <c r="F6" s="114"/>
    </row>
    <row r="7" spans="1:6" ht="15.75" thickBot="1" x14ac:dyDescent="0.3"/>
    <row r="8" spans="1:6" ht="15.75" thickBot="1" x14ac:dyDescent="0.3">
      <c r="A8" s="1"/>
      <c r="B8" s="2" t="s">
        <v>1</v>
      </c>
      <c r="F8" s="30"/>
    </row>
    <row r="9" spans="1:6" ht="15.75" thickBot="1" x14ac:dyDescent="0.3">
      <c r="A9" s="3"/>
      <c r="B9" s="4" t="s">
        <v>2</v>
      </c>
      <c r="E9" s="5" t="s">
        <v>3</v>
      </c>
      <c r="F9" s="6"/>
    </row>
    <row r="10" spans="1:6" ht="62.25" customHeight="1" thickBot="1" x14ac:dyDescent="0.3">
      <c r="A10" s="7" t="s">
        <v>337</v>
      </c>
      <c r="B10" s="8" t="s">
        <v>338</v>
      </c>
      <c r="C10" s="9"/>
      <c r="D10" s="10"/>
      <c r="E10" s="11"/>
      <c r="F10" s="12" t="s">
        <v>47</v>
      </c>
    </row>
    <row r="11" spans="1:6" x14ac:dyDescent="0.25">
      <c r="A11" s="13" t="s">
        <v>4</v>
      </c>
      <c r="B11" s="14" t="s">
        <v>5</v>
      </c>
      <c r="C11" s="14" t="s">
        <v>6</v>
      </c>
      <c r="D11" s="15" t="s">
        <v>7</v>
      </c>
      <c r="E11" s="16" t="s">
        <v>8</v>
      </c>
      <c r="F11" s="17" t="s">
        <v>9</v>
      </c>
    </row>
    <row r="12" spans="1:6" ht="22.5" x14ac:dyDescent="0.25">
      <c r="A12" s="18">
        <v>90631</v>
      </c>
      <c r="B12" s="19" t="s">
        <v>901</v>
      </c>
      <c r="C12" s="20" t="s">
        <v>22</v>
      </c>
      <c r="D12" s="21">
        <v>9.2999999999999999E-2</v>
      </c>
      <c r="E12" s="22"/>
      <c r="F12" s="23">
        <f>TRUNC(D12*E12,2)</f>
        <v>0</v>
      </c>
    </row>
    <row r="13" spans="1:6" ht="22.5" x14ac:dyDescent="0.25">
      <c r="A13" s="18">
        <v>90632</v>
      </c>
      <c r="B13" s="19" t="s">
        <v>901</v>
      </c>
      <c r="C13" s="20" t="s">
        <v>23</v>
      </c>
      <c r="D13" s="21">
        <v>0.35899999999999999</v>
      </c>
      <c r="E13" s="22"/>
      <c r="F13" s="23">
        <f>TRUNC(D13*E13,2)</f>
        <v>0</v>
      </c>
    </row>
    <row r="14" spans="1:6" ht="22.5" x14ac:dyDescent="0.25">
      <c r="A14" s="18">
        <v>90650</v>
      </c>
      <c r="B14" s="19" t="s">
        <v>902</v>
      </c>
      <c r="C14" s="20" t="s">
        <v>22</v>
      </c>
      <c r="D14" s="21">
        <v>9.2999999999999999E-2</v>
      </c>
      <c r="E14" s="22"/>
      <c r="F14" s="23">
        <f t="shared" ref="F14:F16" si="0">TRUNC(D14*E14,2)</f>
        <v>0</v>
      </c>
    </row>
    <row r="15" spans="1:6" ht="22.5" x14ac:dyDescent="0.25">
      <c r="A15" s="18">
        <v>90651</v>
      </c>
      <c r="B15" s="19" t="s">
        <v>902</v>
      </c>
      <c r="C15" s="20" t="s">
        <v>23</v>
      </c>
      <c r="D15" s="21">
        <v>0.35899999999999999</v>
      </c>
      <c r="E15" s="22"/>
      <c r="F15" s="23">
        <f>TRUNC(D15*E15,2)</f>
        <v>0</v>
      </c>
    </row>
    <row r="16" spans="1:6" x14ac:dyDescent="0.25">
      <c r="A16" s="18" t="s">
        <v>19</v>
      </c>
      <c r="B16" s="19" t="s">
        <v>24</v>
      </c>
      <c r="C16" s="20" t="s">
        <v>22</v>
      </c>
      <c r="D16" s="21">
        <v>9.2999999999999999E-2</v>
      </c>
      <c r="E16" s="22"/>
      <c r="F16" s="23">
        <f t="shared" si="0"/>
        <v>0</v>
      </c>
    </row>
    <row r="17" spans="1:6" x14ac:dyDescent="0.25">
      <c r="A17" s="18" t="s">
        <v>19</v>
      </c>
      <c r="B17" s="19" t="s">
        <v>24</v>
      </c>
      <c r="C17" s="20" t="s">
        <v>23</v>
      </c>
      <c r="D17" s="21">
        <v>0.35899999999999999</v>
      </c>
      <c r="E17" s="22"/>
      <c r="F17" s="23">
        <f>TRUNC(D17*E17,2)</f>
        <v>0</v>
      </c>
    </row>
    <row r="18" spans="1:6" x14ac:dyDescent="0.25">
      <c r="A18" s="18">
        <v>88316</v>
      </c>
      <c r="B18" s="19" t="s">
        <v>11</v>
      </c>
      <c r="C18" s="20" t="s">
        <v>10</v>
      </c>
      <c r="D18" s="21">
        <v>0.45199999999999996</v>
      </c>
      <c r="E18" s="22"/>
      <c r="F18" s="23">
        <f t="shared" ref="F18" si="1">TRUNC(D18*E18,2)</f>
        <v>0</v>
      </c>
    </row>
    <row r="19" spans="1:6" x14ac:dyDescent="0.25">
      <c r="A19" s="18">
        <v>44480</v>
      </c>
      <c r="B19" s="19" t="s">
        <v>903</v>
      </c>
      <c r="C19" s="24" t="s">
        <v>28</v>
      </c>
      <c r="D19" s="21">
        <v>1.071</v>
      </c>
      <c r="E19" s="22"/>
      <c r="F19" s="23">
        <f t="shared" ref="F19:F22" si="2">TRUNC(D19*E19,2)</f>
        <v>0</v>
      </c>
    </row>
    <row r="20" spans="1:6" ht="33.75" x14ac:dyDescent="0.25">
      <c r="A20" s="18">
        <v>95967</v>
      </c>
      <c r="B20" s="19" t="s">
        <v>904</v>
      </c>
      <c r="C20" s="24" t="s">
        <v>10</v>
      </c>
      <c r="D20" s="21">
        <v>9.0400000000000008E-2</v>
      </c>
      <c r="E20" s="22"/>
      <c r="F20" s="23">
        <f t="shared" si="2"/>
        <v>0</v>
      </c>
    </row>
    <row r="21" spans="1:6" ht="33" customHeight="1" x14ac:dyDescent="0.25">
      <c r="A21" s="18">
        <v>5915476</v>
      </c>
      <c r="B21" s="19" t="s">
        <v>905</v>
      </c>
      <c r="C21" s="24" t="s">
        <v>193</v>
      </c>
      <c r="D21" s="21">
        <f>0.008*1.25</f>
        <v>0.01</v>
      </c>
      <c r="E21" s="22"/>
      <c r="F21" s="23">
        <f t="shared" si="2"/>
        <v>0</v>
      </c>
    </row>
    <row r="22" spans="1:6" ht="23.25" thickBot="1" x14ac:dyDescent="0.3">
      <c r="A22" s="18">
        <v>97918</v>
      </c>
      <c r="B22" s="19" t="s">
        <v>906</v>
      </c>
      <c r="C22" s="24" t="s">
        <v>907</v>
      </c>
      <c r="D22" s="21">
        <f>25*D21</f>
        <v>0.25</v>
      </c>
      <c r="E22" s="22"/>
      <c r="F22" s="23">
        <f t="shared" si="2"/>
        <v>0</v>
      </c>
    </row>
    <row r="23" spans="1:6" ht="15.75" thickBot="1" x14ac:dyDescent="0.3">
      <c r="A23" s="25"/>
      <c r="B23" s="26"/>
      <c r="C23" s="26"/>
      <c r="D23" s="27"/>
      <c r="E23" s="28" t="s">
        <v>12</v>
      </c>
      <c r="F23" s="29">
        <f>SUM(F12:F22)</f>
        <v>0</v>
      </c>
    </row>
    <row r="24" spans="1:6" ht="15.75" thickBot="1" x14ac:dyDescent="0.3"/>
    <row r="25" spans="1:6" ht="15.75" thickBot="1" x14ac:dyDescent="0.3">
      <c r="A25" s="1"/>
      <c r="B25" s="2" t="s">
        <v>1</v>
      </c>
      <c r="F25" s="30"/>
    </row>
    <row r="26" spans="1:6" ht="15.75" thickBot="1" x14ac:dyDescent="0.3">
      <c r="A26" s="3"/>
      <c r="B26" s="4" t="s">
        <v>2</v>
      </c>
      <c r="E26" s="5" t="s">
        <v>3</v>
      </c>
      <c r="F26" s="6"/>
    </row>
    <row r="27" spans="1:6" ht="63" customHeight="1" thickBot="1" x14ac:dyDescent="0.3">
      <c r="A27" s="7" t="s">
        <v>339</v>
      </c>
      <c r="B27" s="8" t="s">
        <v>340</v>
      </c>
      <c r="C27" s="9"/>
      <c r="D27" s="10"/>
      <c r="E27" s="11"/>
      <c r="F27" s="12" t="s">
        <v>47</v>
      </c>
    </row>
    <row r="28" spans="1:6" x14ac:dyDescent="0.25">
      <c r="A28" s="13" t="s">
        <v>4</v>
      </c>
      <c r="B28" s="14" t="s">
        <v>5</v>
      </c>
      <c r="C28" s="14" t="s">
        <v>6</v>
      </c>
      <c r="D28" s="15" t="s">
        <v>7</v>
      </c>
      <c r="E28" s="16" t="s">
        <v>8</v>
      </c>
      <c r="F28" s="17" t="s">
        <v>9</v>
      </c>
    </row>
    <row r="29" spans="1:6" ht="22.5" x14ac:dyDescent="0.25">
      <c r="A29" s="18">
        <v>90631</v>
      </c>
      <c r="B29" s="19" t="s">
        <v>901</v>
      </c>
      <c r="C29" s="20" t="s">
        <v>22</v>
      </c>
      <c r="D29" s="21">
        <v>7.0000000000000007E-2</v>
      </c>
      <c r="E29" s="22"/>
      <c r="F29" s="23">
        <f>TRUNC(D29*E29,2)</f>
        <v>0</v>
      </c>
    </row>
    <row r="30" spans="1:6" ht="22.5" x14ac:dyDescent="0.25">
      <c r="A30" s="18">
        <v>90632</v>
      </c>
      <c r="B30" s="19" t="s">
        <v>901</v>
      </c>
      <c r="C30" s="20" t="s">
        <v>23</v>
      </c>
      <c r="D30" s="21">
        <v>0.311</v>
      </c>
      <c r="E30" s="22"/>
      <c r="F30" s="23">
        <f>TRUNC(D30*E30,2)</f>
        <v>0</v>
      </c>
    </row>
    <row r="31" spans="1:6" ht="22.5" x14ac:dyDescent="0.25">
      <c r="A31" s="18">
        <v>90650</v>
      </c>
      <c r="B31" s="19" t="s">
        <v>902</v>
      </c>
      <c r="C31" s="20" t="s">
        <v>22</v>
      </c>
      <c r="D31" s="21">
        <v>7.0000000000000007E-2</v>
      </c>
      <c r="E31" s="22"/>
      <c r="F31" s="23">
        <f t="shared" ref="F31" si="3">TRUNC(D31*E31,2)</f>
        <v>0</v>
      </c>
    </row>
    <row r="32" spans="1:6" ht="22.5" x14ac:dyDescent="0.25">
      <c r="A32" s="18">
        <v>90651</v>
      </c>
      <c r="B32" s="19" t="s">
        <v>902</v>
      </c>
      <c r="C32" s="20" t="s">
        <v>23</v>
      </c>
      <c r="D32" s="21">
        <v>0.311</v>
      </c>
      <c r="E32" s="22"/>
      <c r="F32" s="23">
        <f>TRUNC(D32*E32,2)</f>
        <v>0</v>
      </c>
    </row>
    <row r="33" spans="1:6" x14ac:dyDescent="0.25">
      <c r="A33" s="18" t="s">
        <v>19</v>
      </c>
      <c r="B33" s="19" t="s">
        <v>24</v>
      </c>
      <c r="C33" s="20" t="s">
        <v>22</v>
      </c>
      <c r="D33" s="21">
        <v>7.0000000000000007E-2</v>
      </c>
      <c r="E33" s="22"/>
      <c r="F33" s="23">
        <f t="shared" ref="F33" si="4">TRUNC(D33*E33,2)</f>
        <v>0</v>
      </c>
    </row>
    <row r="34" spans="1:6" x14ac:dyDescent="0.25">
      <c r="A34" s="18" t="s">
        <v>19</v>
      </c>
      <c r="B34" s="19" t="s">
        <v>24</v>
      </c>
      <c r="C34" s="20" t="s">
        <v>23</v>
      </c>
      <c r="D34" s="21">
        <v>0.311</v>
      </c>
      <c r="E34" s="22"/>
      <c r="F34" s="23">
        <f>TRUNC(D34*E34,2)</f>
        <v>0</v>
      </c>
    </row>
    <row r="35" spans="1:6" x14ac:dyDescent="0.25">
      <c r="A35" s="18">
        <v>88316</v>
      </c>
      <c r="B35" s="19" t="s">
        <v>11</v>
      </c>
      <c r="C35" s="20" t="s">
        <v>10</v>
      </c>
      <c r="D35" s="21">
        <v>0.38100000000000001</v>
      </c>
      <c r="E35" s="22"/>
      <c r="F35" s="23">
        <f t="shared" ref="F35:F39" si="5">TRUNC(D35*E35,2)</f>
        <v>0</v>
      </c>
    </row>
    <row r="36" spans="1:6" x14ac:dyDescent="0.25">
      <c r="A36" s="18">
        <v>44480</v>
      </c>
      <c r="B36" s="19" t="s">
        <v>903</v>
      </c>
      <c r="C36" s="24" t="s">
        <v>28</v>
      </c>
      <c r="D36" s="21">
        <v>1.071</v>
      </c>
      <c r="E36" s="22"/>
      <c r="F36" s="23">
        <f t="shared" si="5"/>
        <v>0</v>
      </c>
    </row>
    <row r="37" spans="1:6" ht="33.75" x14ac:dyDescent="0.25">
      <c r="A37" s="18">
        <v>95967</v>
      </c>
      <c r="B37" s="19" t="s">
        <v>904</v>
      </c>
      <c r="C37" s="24" t="s">
        <v>10</v>
      </c>
      <c r="D37" s="21">
        <v>7.6200000000000004E-2</v>
      </c>
      <c r="E37" s="22"/>
      <c r="F37" s="23">
        <f t="shared" si="5"/>
        <v>0</v>
      </c>
    </row>
    <row r="38" spans="1:6" ht="33.75" x14ac:dyDescent="0.25">
      <c r="A38" s="18">
        <v>5915476</v>
      </c>
      <c r="B38" s="19" t="s">
        <v>905</v>
      </c>
      <c r="C38" s="24" t="s">
        <v>193</v>
      </c>
      <c r="D38" s="21">
        <f>0.008*1.25</f>
        <v>0.01</v>
      </c>
      <c r="E38" s="22"/>
      <c r="F38" s="23">
        <f t="shared" si="5"/>
        <v>0</v>
      </c>
    </row>
    <row r="39" spans="1:6" ht="23.25" thickBot="1" x14ac:dyDescent="0.3">
      <c r="A39" s="18">
        <v>97918</v>
      </c>
      <c r="B39" s="19" t="s">
        <v>906</v>
      </c>
      <c r="C39" s="24" t="s">
        <v>907</v>
      </c>
      <c r="D39" s="21">
        <f>25*D38</f>
        <v>0.25</v>
      </c>
      <c r="E39" s="22"/>
      <c r="F39" s="23">
        <f t="shared" si="5"/>
        <v>0</v>
      </c>
    </row>
    <row r="40" spans="1:6" ht="15.75" thickBot="1" x14ac:dyDescent="0.3">
      <c r="A40" s="25"/>
      <c r="B40" s="26"/>
      <c r="C40" s="26"/>
      <c r="D40" s="27"/>
      <c r="E40" s="28" t="s">
        <v>12</v>
      </c>
      <c r="F40" s="29">
        <f>SUM(F29:F39)</f>
        <v>0</v>
      </c>
    </row>
    <row r="41" spans="1:6" ht="15.75" thickBot="1" x14ac:dyDescent="0.3"/>
    <row r="42" spans="1:6" ht="15.75" thickBot="1" x14ac:dyDescent="0.3">
      <c r="A42" s="1"/>
      <c r="B42" s="2" t="s">
        <v>1</v>
      </c>
      <c r="F42" s="30"/>
    </row>
    <row r="43" spans="1:6" ht="15.75" thickBot="1" x14ac:dyDescent="0.3">
      <c r="A43" s="3"/>
      <c r="B43" s="4" t="s">
        <v>2</v>
      </c>
      <c r="E43" s="5" t="s">
        <v>3</v>
      </c>
      <c r="F43" s="6"/>
    </row>
    <row r="44" spans="1:6" ht="61.5" customHeight="1" thickBot="1" x14ac:dyDescent="0.3">
      <c r="A44" s="7" t="s">
        <v>341</v>
      </c>
      <c r="B44" s="8" t="s">
        <v>342</v>
      </c>
      <c r="C44" s="9"/>
      <c r="D44" s="10"/>
      <c r="E44" s="11"/>
      <c r="F44" s="12" t="s">
        <v>47</v>
      </c>
    </row>
    <row r="45" spans="1:6" x14ac:dyDescent="0.25">
      <c r="A45" s="13" t="s">
        <v>4</v>
      </c>
      <c r="B45" s="14" t="s">
        <v>5</v>
      </c>
      <c r="C45" s="14" t="s">
        <v>6</v>
      </c>
      <c r="D45" s="15" t="s">
        <v>7</v>
      </c>
      <c r="E45" s="16" t="s">
        <v>8</v>
      </c>
      <c r="F45" s="17" t="s">
        <v>9</v>
      </c>
    </row>
    <row r="46" spans="1:6" ht="22.5" x14ac:dyDescent="0.25">
      <c r="A46" s="18">
        <v>90631</v>
      </c>
      <c r="B46" s="19" t="s">
        <v>901</v>
      </c>
      <c r="C46" s="20" t="s">
        <v>22</v>
      </c>
      <c r="D46" s="21">
        <v>5.8999999999999997E-2</v>
      </c>
      <c r="E46" s="22"/>
      <c r="F46" s="23">
        <f>TRUNC(D46*E46,2)</f>
        <v>0</v>
      </c>
    </row>
    <row r="47" spans="1:6" ht="22.5" x14ac:dyDescent="0.25">
      <c r="A47" s="18">
        <v>90632</v>
      </c>
      <c r="B47" s="19" t="s">
        <v>901</v>
      </c>
      <c r="C47" s="20" t="s">
        <v>23</v>
      </c>
      <c r="D47" s="21">
        <v>0.28599999999999998</v>
      </c>
      <c r="E47" s="22"/>
      <c r="F47" s="23">
        <f>TRUNC(D47*E47,2)</f>
        <v>0</v>
      </c>
    </row>
    <row r="48" spans="1:6" ht="22.5" x14ac:dyDescent="0.25">
      <c r="A48" s="18">
        <v>90650</v>
      </c>
      <c r="B48" s="19" t="s">
        <v>902</v>
      </c>
      <c r="C48" s="20" t="s">
        <v>22</v>
      </c>
      <c r="D48" s="21">
        <v>5.8999999999999997E-2</v>
      </c>
      <c r="E48" s="22"/>
      <c r="F48" s="23">
        <f t="shared" ref="F48" si="6">TRUNC(D48*E48,2)</f>
        <v>0</v>
      </c>
    </row>
    <row r="49" spans="1:6" ht="22.5" x14ac:dyDescent="0.25">
      <c r="A49" s="18">
        <v>90651</v>
      </c>
      <c r="B49" s="19" t="s">
        <v>902</v>
      </c>
      <c r="C49" s="20" t="s">
        <v>23</v>
      </c>
      <c r="D49" s="21">
        <v>0.28599999999999998</v>
      </c>
      <c r="E49" s="22"/>
      <c r="F49" s="23">
        <f>TRUNC(D49*E49,2)</f>
        <v>0</v>
      </c>
    </row>
    <row r="50" spans="1:6" x14ac:dyDescent="0.25">
      <c r="A50" s="18" t="s">
        <v>19</v>
      </c>
      <c r="B50" s="19" t="s">
        <v>24</v>
      </c>
      <c r="C50" s="20" t="s">
        <v>22</v>
      </c>
      <c r="D50" s="21">
        <v>5.8999999999999997E-2</v>
      </c>
      <c r="E50" s="22"/>
      <c r="F50" s="23">
        <f t="shared" ref="F50" si="7">TRUNC(D50*E50,2)</f>
        <v>0</v>
      </c>
    </row>
    <row r="51" spans="1:6" x14ac:dyDescent="0.25">
      <c r="A51" s="18" t="s">
        <v>19</v>
      </c>
      <c r="B51" s="19" t="s">
        <v>24</v>
      </c>
      <c r="C51" s="20" t="s">
        <v>23</v>
      </c>
      <c r="D51" s="21">
        <v>0.28599999999999998</v>
      </c>
      <c r="E51" s="22"/>
      <c r="F51" s="23">
        <f>TRUNC(D51*E51,2)</f>
        <v>0</v>
      </c>
    </row>
    <row r="52" spans="1:6" x14ac:dyDescent="0.25">
      <c r="A52" s="18">
        <v>88316</v>
      </c>
      <c r="B52" s="19" t="s">
        <v>11</v>
      </c>
      <c r="C52" s="20" t="s">
        <v>10</v>
      </c>
      <c r="D52" s="21">
        <v>0.34499999999999997</v>
      </c>
      <c r="E52" s="22"/>
      <c r="F52" s="23">
        <f t="shared" ref="F52:F56" si="8">TRUNC(D52*E52,2)</f>
        <v>0</v>
      </c>
    </row>
    <row r="53" spans="1:6" x14ac:dyDescent="0.25">
      <c r="A53" s="18">
        <v>44480</v>
      </c>
      <c r="B53" s="19" t="s">
        <v>903</v>
      </c>
      <c r="C53" s="24" t="s">
        <v>28</v>
      </c>
      <c r="D53" s="21">
        <v>1.071</v>
      </c>
      <c r="E53" s="22"/>
      <c r="F53" s="23">
        <f t="shared" si="8"/>
        <v>0</v>
      </c>
    </row>
    <row r="54" spans="1:6" ht="33.75" x14ac:dyDescent="0.25">
      <c r="A54" s="18">
        <v>95967</v>
      </c>
      <c r="B54" s="19" t="s">
        <v>904</v>
      </c>
      <c r="C54" s="24" t="s">
        <v>10</v>
      </c>
      <c r="D54" s="21">
        <v>6.8999999999999992E-2</v>
      </c>
      <c r="E54" s="22"/>
      <c r="F54" s="23">
        <f t="shared" si="8"/>
        <v>0</v>
      </c>
    </row>
    <row r="55" spans="1:6" ht="33.75" x14ac:dyDescent="0.25">
      <c r="A55" s="18">
        <v>5915476</v>
      </c>
      <c r="B55" s="19" t="s">
        <v>905</v>
      </c>
      <c r="C55" s="24" t="s">
        <v>193</v>
      </c>
      <c r="D55" s="21">
        <f>0.008*1.25</f>
        <v>0.01</v>
      </c>
      <c r="E55" s="22"/>
      <c r="F55" s="23">
        <f t="shared" si="8"/>
        <v>0</v>
      </c>
    </row>
    <row r="56" spans="1:6" ht="23.25" thickBot="1" x14ac:dyDescent="0.3">
      <c r="A56" s="18">
        <v>97918</v>
      </c>
      <c r="B56" s="19" t="s">
        <v>906</v>
      </c>
      <c r="C56" s="24" t="s">
        <v>907</v>
      </c>
      <c r="D56" s="21">
        <f>25*D55</f>
        <v>0.25</v>
      </c>
      <c r="E56" s="22"/>
      <c r="F56" s="23">
        <f t="shared" si="8"/>
        <v>0</v>
      </c>
    </row>
    <row r="57" spans="1:6" ht="15.75" thickBot="1" x14ac:dyDescent="0.3">
      <c r="A57" s="25"/>
      <c r="B57" s="26"/>
      <c r="C57" s="26"/>
      <c r="D57" s="27"/>
      <c r="E57" s="28" t="s">
        <v>12</v>
      </c>
      <c r="F57" s="29">
        <f>SUM(F46:F56)</f>
        <v>0</v>
      </c>
    </row>
    <row r="58" spans="1:6" ht="15.75" thickBot="1" x14ac:dyDescent="0.3"/>
    <row r="59" spans="1:6" ht="15.75" thickBot="1" x14ac:dyDescent="0.3">
      <c r="A59" s="1"/>
      <c r="B59" s="2" t="s">
        <v>1</v>
      </c>
      <c r="F59" s="30"/>
    </row>
    <row r="60" spans="1:6" ht="15.75" thickBot="1" x14ac:dyDescent="0.3">
      <c r="A60" s="3"/>
      <c r="B60" s="4" t="s">
        <v>2</v>
      </c>
      <c r="E60" s="5" t="s">
        <v>3</v>
      </c>
      <c r="F60" s="6"/>
    </row>
    <row r="61" spans="1:6" ht="62.25" customHeight="1" thickBot="1" x14ac:dyDescent="0.3">
      <c r="A61" s="7" t="s">
        <v>343</v>
      </c>
      <c r="B61" s="8" t="s">
        <v>344</v>
      </c>
      <c r="C61" s="9"/>
      <c r="D61" s="10"/>
      <c r="E61" s="11"/>
      <c r="F61" s="12" t="s">
        <v>47</v>
      </c>
    </row>
    <row r="62" spans="1:6" x14ac:dyDescent="0.25">
      <c r="A62" s="13" t="s">
        <v>4</v>
      </c>
      <c r="B62" s="14" t="s">
        <v>5</v>
      </c>
      <c r="C62" s="14" t="s">
        <v>6</v>
      </c>
      <c r="D62" s="15" t="s">
        <v>7</v>
      </c>
      <c r="E62" s="16" t="s">
        <v>8</v>
      </c>
      <c r="F62" s="17" t="s">
        <v>9</v>
      </c>
    </row>
    <row r="63" spans="1:6" ht="22.5" x14ac:dyDescent="0.25">
      <c r="A63" s="18">
        <v>90631</v>
      </c>
      <c r="B63" s="19" t="s">
        <v>901</v>
      </c>
      <c r="C63" s="20" t="s">
        <v>22</v>
      </c>
      <c r="D63" s="21">
        <v>0.112</v>
      </c>
      <c r="E63" s="22"/>
      <c r="F63" s="23">
        <f>TRUNC(D63*E63,2)</f>
        <v>0</v>
      </c>
    </row>
    <row r="64" spans="1:6" ht="22.5" x14ac:dyDescent="0.25">
      <c r="A64" s="18">
        <v>90632</v>
      </c>
      <c r="B64" s="19" t="s">
        <v>901</v>
      </c>
      <c r="C64" s="20" t="s">
        <v>23</v>
      </c>
      <c r="D64" s="21">
        <v>0.45100000000000001</v>
      </c>
      <c r="E64" s="22"/>
      <c r="F64" s="23">
        <f>TRUNC(D64*E64,2)</f>
        <v>0</v>
      </c>
    </row>
    <row r="65" spans="1:6" ht="22.5" x14ac:dyDescent="0.25">
      <c r="A65" s="18">
        <v>90650</v>
      </c>
      <c r="B65" s="19" t="s">
        <v>902</v>
      </c>
      <c r="C65" s="20" t="s">
        <v>22</v>
      </c>
      <c r="D65" s="21">
        <v>0.112</v>
      </c>
      <c r="E65" s="22"/>
      <c r="F65" s="23">
        <f t="shared" ref="F65" si="9">TRUNC(D65*E65,2)</f>
        <v>0</v>
      </c>
    </row>
    <row r="66" spans="1:6" ht="22.5" x14ac:dyDescent="0.25">
      <c r="A66" s="18">
        <v>90651</v>
      </c>
      <c r="B66" s="19" t="s">
        <v>902</v>
      </c>
      <c r="C66" s="20" t="s">
        <v>23</v>
      </c>
      <c r="D66" s="21">
        <v>0.45100000000000001</v>
      </c>
      <c r="E66" s="22"/>
      <c r="F66" s="23">
        <f>TRUNC(D66*E66,2)</f>
        <v>0</v>
      </c>
    </row>
    <row r="67" spans="1:6" x14ac:dyDescent="0.25">
      <c r="A67" s="18" t="s">
        <v>19</v>
      </c>
      <c r="B67" s="19" t="s">
        <v>24</v>
      </c>
      <c r="C67" s="20" t="s">
        <v>22</v>
      </c>
      <c r="D67" s="21">
        <v>0.112</v>
      </c>
      <c r="E67" s="22"/>
      <c r="F67" s="23">
        <f t="shared" ref="F67" si="10">TRUNC(D67*E67,2)</f>
        <v>0</v>
      </c>
    </row>
    <row r="68" spans="1:6" x14ac:dyDescent="0.25">
      <c r="A68" s="18" t="s">
        <v>19</v>
      </c>
      <c r="B68" s="19" t="s">
        <v>24</v>
      </c>
      <c r="C68" s="20" t="s">
        <v>23</v>
      </c>
      <c r="D68" s="21">
        <v>0.45100000000000001</v>
      </c>
      <c r="E68" s="22"/>
      <c r="F68" s="23">
        <f>TRUNC(D68*E68,2)</f>
        <v>0</v>
      </c>
    </row>
    <row r="69" spans="1:6" x14ac:dyDescent="0.25">
      <c r="A69" s="18">
        <v>88316</v>
      </c>
      <c r="B69" s="19" t="s">
        <v>11</v>
      </c>
      <c r="C69" s="20" t="s">
        <v>10</v>
      </c>
      <c r="D69" s="21">
        <v>0.56300000000000006</v>
      </c>
      <c r="E69" s="22"/>
      <c r="F69" s="23">
        <f t="shared" ref="F69:F73" si="11">TRUNC(D69*E69,2)</f>
        <v>0</v>
      </c>
    </row>
    <row r="70" spans="1:6" x14ac:dyDescent="0.25">
      <c r="A70" s="18">
        <v>44480</v>
      </c>
      <c r="B70" s="19" t="s">
        <v>903</v>
      </c>
      <c r="C70" s="24" t="s">
        <v>28</v>
      </c>
      <c r="D70" s="21">
        <v>1.071</v>
      </c>
      <c r="E70" s="22"/>
      <c r="F70" s="23">
        <f t="shared" si="11"/>
        <v>0</v>
      </c>
    </row>
    <row r="71" spans="1:6" ht="33.75" x14ac:dyDescent="0.25">
      <c r="A71" s="18">
        <v>95967</v>
      </c>
      <c r="B71" s="19" t="s">
        <v>904</v>
      </c>
      <c r="C71" s="24" t="s">
        <v>10</v>
      </c>
      <c r="D71" s="21">
        <v>0.11259999999999999</v>
      </c>
      <c r="E71" s="22"/>
      <c r="F71" s="23">
        <f t="shared" si="11"/>
        <v>0</v>
      </c>
    </row>
    <row r="72" spans="1:6" ht="33.75" x14ac:dyDescent="0.25">
      <c r="A72" s="18">
        <v>5915476</v>
      </c>
      <c r="B72" s="19" t="s">
        <v>905</v>
      </c>
      <c r="C72" s="24" t="s">
        <v>193</v>
      </c>
      <c r="D72" s="21">
        <f>0.018*1.25</f>
        <v>2.2499999999999999E-2</v>
      </c>
      <c r="E72" s="22"/>
      <c r="F72" s="23">
        <f t="shared" si="11"/>
        <v>0</v>
      </c>
    </row>
    <row r="73" spans="1:6" ht="23.25" thickBot="1" x14ac:dyDescent="0.3">
      <c r="A73" s="18">
        <v>97918</v>
      </c>
      <c r="B73" s="19" t="s">
        <v>906</v>
      </c>
      <c r="C73" s="24" t="s">
        <v>907</v>
      </c>
      <c r="D73" s="21">
        <f>25*D72</f>
        <v>0.5625</v>
      </c>
      <c r="E73" s="22"/>
      <c r="F73" s="23">
        <f t="shared" si="11"/>
        <v>0</v>
      </c>
    </row>
    <row r="74" spans="1:6" ht="15.75" thickBot="1" x14ac:dyDescent="0.3">
      <c r="A74" s="25"/>
      <c r="B74" s="26"/>
      <c r="C74" s="26"/>
      <c r="D74" s="27"/>
      <c r="E74" s="28" t="s">
        <v>12</v>
      </c>
      <c r="F74" s="29">
        <f>SUM(F63:F73)</f>
        <v>0</v>
      </c>
    </row>
    <row r="75" spans="1:6" ht="15.75" thickBot="1" x14ac:dyDescent="0.3"/>
    <row r="76" spans="1:6" ht="15.75" thickBot="1" x14ac:dyDescent="0.3">
      <c r="A76" s="1"/>
      <c r="B76" s="2" t="s">
        <v>1</v>
      </c>
      <c r="F76" s="30"/>
    </row>
    <row r="77" spans="1:6" ht="15.75" thickBot="1" x14ac:dyDescent="0.3">
      <c r="A77" s="3"/>
      <c r="B77" s="4" t="s">
        <v>2</v>
      </c>
      <c r="E77" s="5" t="s">
        <v>3</v>
      </c>
      <c r="F77" s="6"/>
    </row>
    <row r="78" spans="1:6" ht="68.25" thickBot="1" x14ac:dyDescent="0.3">
      <c r="A78" s="7" t="s">
        <v>345</v>
      </c>
      <c r="B78" s="8" t="s">
        <v>344</v>
      </c>
      <c r="C78" s="9"/>
      <c r="D78" s="10"/>
      <c r="E78" s="11"/>
      <c r="F78" s="12" t="s">
        <v>47</v>
      </c>
    </row>
    <row r="79" spans="1:6" x14ac:dyDescent="0.25">
      <c r="A79" s="13" t="s">
        <v>4</v>
      </c>
      <c r="B79" s="14" t="s">
        <v>5</v>
      </c>
      <c r="C79" s="14" t="s">
        <v>6</v>
      </c>
      <c r="D79" s="15" t="s">
        <v>7</v>
      </c>
      <c r="E79" s="16" t="s">
        <v>8</v>
      </c>
      <c r="F79" s="17" t="s">
        <v>9</v>
      </c>
    </row>
    <row r="80" spans="1:6" ht="22.5" x14ac:dyDescent="0.25">
      <c r="A80" s="18">
        <v>90631</v>
      </c>
      <c r="B80" s="19" t="s">
        <v>901</v>
      </c>
      <c r="C80" s="20" t="s">
        <v>22</v>
      </c>
      <c r="D80" s="21">
        <v>7.8E-2</v>
      </c>
      <c r="E80" s="22"/>
      <c r="F80" s="23">
        <f>TRUNC(D80*E80,2)</f>
        <v>0</v>
      </c>
    </row>
    <row r="81" spans="1:6" ht="22.5" x14ac:dyDescent="0.25">
      <c r="A81" s="18">
        <v>90632</v>
      </c>
      <c r="B81" s="19" t="s">
        <v>901</v>
      </c>
      <c r="C81" s="20" t="s">
        <v>23</v>
      </c>
      <c r="D81" s="21">
        <v>0.40100000000000002</v>
      </c>
      <c r="E81" s="22"/>
      <c r="F81" s="23">
        <f>TRUNC(D81*E81,2)</f>
        <v>0</v>
      </c>
    </row>
    <row r="82" spans="1:6" ht="22.5" x14ac:dyDescent="0.25">
      <c r="A82" s="18">
        <v>90650</v>
      </c>
      <c r="B82" s="19" t="s">
        <v>902</v>
      </c>
      <c r="C82" s="20" t="s">
        <v>22</v>
      </c>
      <c r="D82" s="21">
        <v>7.8E-2</v>
      </c>
      <c r="E82" s="22"/>
      <c r="F82" s="23">
        <f t="shared" ref="F82" si="12">TRUNC(D82*E82,2)</f>
        <v>0</v>
      </c>
    </row>
    <row r="83" spans="1:6" ht="22.5" x14ac:dyDescent="0.25">
      <c r="A83" s="18">
        <v>90651</v>
      </c>
      <c r="B83" s="19" t="s">
        <v>902</v>
      </c>
      <c r="C83" s="20" t="s">
        <v>23</v>
      </c>
      <c r="D83" s="21">
        <v>0.40100000000000002</v>
      </c>
      <c r="E83" s="22"/>
      <c r="F83" s="23">
        <f>TRUNC(D83*E83,2)</f>
        <v>0</v>
      </c>
    </row>
    <row r="84" spans="1:6" x14ac:dyDescent="0.25">
      <c r="A84" s="18" t="s">
        <v>19</v>
      </c>
      <c r="B84" s="19" t="s">
        <v>24</v>
      </c>
      <c r="C84" s="20" t="s">
        <v>22</v>
      </c>
      <c r="D84" s="21">
        <v>7.8E-2</v>
      </c>
      <c r="E84" s="22"/>
      <c r="F84" s="23">
        <f t="shared" ref="F84" si="13">TRUNC(D84*E84,2)</f>
        <v>0</v>
      </c>
    </row>
    <row r="85" spans="1:6" x14ac:dyDescent="0.25">
      <c r="A85" s="18" t="s">
        <v>19</v>
      </c>
      <c r="B85" s="19" t="s">
        <v>24</v>
      </c>
      <c r="C85" s="20" t="s">
        <v>23</v>
      </c>
      <c r="D85" s="21">
        <v>0.40100000000000002</v>
      </c>
      <c r="E85" s="22"/>
      <c r="F85" s="23">
        <f>TRUNC(D85*E85,2)</f>
        <v>0</v>
      </c>
    </row>
    <row r="86" spans="1:6" x14ac:dyDescent="0.25">
      <c r="A86" s="18">
        <v>88316</v>
      </c>
      <c r="B86" s="19" t="s">
        <v>11</v>
      </c>
      <c r="C86" s="20" t="s">
        <v>10</v>
      </c>
      <c r="D86" s="21">
        <v>0.47900000000000004</v>
      </c>
      <c r="E86" s="22"/>
      <c r="F86" s="23">
        <f t="shared" ref="F86:F90" si="14">TRUNC(D86*E86,2)</f>
        <v>0</v>
      </c>
    </row>
    <row r="87" spans="1:6" x14ac:dyDescent="0.25">
      <c r="A87" s="18">
        <v>44480</v>
      </c>
      <c r="B87" s="19" t="s">
        <v>903</v>
      </c>
      <c r="C87" s="24" t="s">
        <v>28</v>
      </c>
      <c r="D87" s="21">
        <v>1.071</v>
      </c>
      <c r="E87" s="22"/>
      <c r="F87" s="23">
        <f t="shared" si="14"/>
        <v>0</v>
      </c>
    </row>
    <row r="88" spans="1:6" ht="33.75" x14ac:dyDescent="0.25">
      <c r="A88" s="18">
        <v>95967</v>
      </c>
      <c r="B88" s="19" t="s">
        <v>904</v>
      </c>
      <c r="C88" s="24" t="s">
        <v>10</v>
      </c>
      <c r="D88" s="21">
        <v>9.5599999999999991E-2</v>
      </c>
      <c r="E88" s="22"/>
      <c r="F88" s="23">
        <f t="shared" si="14"/>
        <v>0</v>
      </c>
    </row>
    <row r="89" spans="1:6" ht="33.75" x14ac:dyDescent="0.25">
      <c r="A89" s="18">
        <v>5915476</v>
      </c>
      <c r="B89" s="19" t="s">
        <v>905</v>
      </c>
      <c r="C89" s="24" t="s">
        <v>193</v>
      </c>
      <c r="D89" s="21">
        <f>0.018*1.25</f>
        <v>2.2499999999999999E-2</v>
      </c>
      <c r="E89" s="22"/>
      <c r="F89" s="23">
        <f t="shared" si="14"/>
        <v>0</v>
      </c>
    </row>
    <row r="90" spans="1:6" ht="23.25" thickBot="1" x14ac:dyDescent="0.3">
      <c r="A90" s="18">
        <v>97918</v>
      </c>
      <c r="B90" s="19" t="s">
        <v>906</v>
      </c>
      <c r="C90" s="24" t="s">
        <v>907</v>
      </c>
      <c r="D90" s="21">
        <f>25*D89</f>
        <v>0.5625</v>
      </c>
      <c r="E90" s="22"/>
      <c r="F90" s="23">
        <f t="shared" si="14"/>
        <v>0</v>
      </c>
    </row>
    <row r="91" spans="1:6" ht="15.75" thickBot="1" x14ac:dyDescent="0.3">
      <c r="A91" s="25"/>
      <c r="B91" s="26"/>
      <c r="C91" s="26"/>
      <c r="D91" s="27"/>
      <c r="E91" s="28" t="s">
        <v>12</v>
      </c>
      <c r="F91" s="29">
        <f>SUM(F80:F90)</f>
        <v>0</v>
      </c>
    </row>
    <row r="92" spans="1:6" ht="15.75" thickBot="1" x14ac:dyDescent="0.3"/>
    <row r="93" spans="1:6" ht="15.75" thickBot="1" x14ac:dyDescent="0.3">
      <c r="A93" s="1"/>
      <c r="B93" s="2" t="s">
        <v>1</v>
      </c>
      <c r="F93" s="30"/>
    </row>
    <row r="94" spans="1:6" ht="15.75" thickBot="1" x14ac:dyDescent="0.3">
      <c r="A94" s="3"/>
      <c r="B94" s="4" t="s">
        <v>2</v>
      </c>
      <c r="E94" s="5" t="s">
        <v>3</v>
      </c>
      <c r="F94" s="6"/>
    </row>
    <row r="95" spans="1:6" ht="62.25" customHeight="1" thickBot="1" x14ac:dyDescent="0.3">
      <c r="A95" s="7" t="s">
        <v>346</v>
      </c>
      <c r="B95" s="8" t="s">
        <v>347</v>
      </c>
      <c r="C95" s="9"/>
      <c r="D95" s="10"/>
      <c r="E95" s="11"/>
      <c r="F95" s="12" t="s">
        <v>47</v>
      </c>
    </row>
    <row r="96" spans="1:6" x14ac:dyDescent="0.25">
      <c r="A96" s="13" t="s">
        <v>4</v>
      </c>
      <c r="B96" s="14" t="s">
        <v>5</v>
      </c>
      <c r="C96" s="14" t="s">
        <v>6</v>
      </c>
      <c r="D96" s="15" t="s">
        <v>7</v>
      </c>
      <c r="E96" s="16" t="s">
        <v>8</v>
      </c>
      <c r="F96" s="17" t="s">
        <v>9</v>
      </c>
    </row>
    <row r="97" spans="1:6" ht="22.5" x14ac:dyDescent="0.25">
      <c r="A97" s="18">
        <v>90631</v>
      </c>
      <c r="B97" s="19" t="s">
        <v>901</v>
      </c>
      <c r="C97" s="20" t="s">
        <v>22</v>
      </c>
      <c r="D97" s="21">
        <v>6.3E-2</v>
      </c>
      <c r="E97" s="22"/>
      <c r="F97" s="23">
        <f>TRUNC(D97*E97,2)</f>
        <v>0</v>
      </c>
    </row>
    <row r="98" spans="1:6" ht="22.5" x14ac:dyDescent="0.25">
      <c r="A98" s="18">
        <v>90632</v>
      </c>
      <c r="B98" s="19" t="s">
        <v>901</v>
      </c>
      <c r="C98" s="20" t="s">
        <v>23</v>
      </c>
      <c r="D98" s="21">
        <v>0.374</v>
      </c>
      <c r="E98" s="22"/>
      <c r="F98" s="23">
        <f>TRUNC(D98*E98,2)</f>
        <v>0</v>
      </c>
    </row>
    <row r="99" spans="1:6" ht="22.5" x14ac:dyDescent="0.25">
      <c r="A99" s="18">
        <v>90650</v>
      </c>
      <c r="B99" s="19" t="s">
        <v>902</v>
      </c>
      <c r="C99" s="20" t="s">
        <v>22</v>
      </c>
      <c r="D99" s="21">
        <v>6.3E-2</v>
      </c>
      <c r="E99" s="22"/>
      <c r="F99" s="23">
        <f t="shared" ref="F99" si="15">TRUNC(D99*E99,2)</f>
        <v>0</v>
      </c>
    </row>
    <row r="100" spans="1:6" ht="22.5" x14ac:dyDescent="0.25">
      <c r="A100" s="18">
        <v>90651</v>
      </c>
      <c r="B100" s="19" t="s">
        <v>902</v>
      </c>
      <c r="C100" s="20" t="s">
        <v>23</v>
      </c>
      <c r="D100" s="21">
        <v>0.374</v>
      </c>
      <c r="E100" s="22"/>
      <c r="F100" s="23">
        <f>TRUNC(D100*E100,2)</f>
        <v>0</v>
      </c>
    </row>
    <row r="101" spans="1:6" x14ac:dyDescent="0.25">
      <c r="A101" s="18" t="s">
        <v>19</v>
      </c>
      <c r="B101" s="19" t="s">
        <v>24</v>
      </c>
      <c r="C101" s="20" t="s">
        <v>22</v>
      </c>
      <c r="D101" s="21">
        <v>6.3E-2</v>
      </c>
      <c r="E101" s="22"/>
      <c r="F101" s="23">
        <f t="shared" ref="F101" si="16">TRUNC(D101*E101,2)</f>
        <v>0</v>
      </c>
    </row>
    <row r="102" spans="1:6" x14ac:dyDescent="0.25">
      <c r="A102" s="18" t="s">
        <v>19</v>
      </c>
      <c r="B102" s="19" t="s">
        <v>24</v>
      </c>
      <c r="C102" s="20" t="s">
        <v>23</v>
      </c>
      <c r="D102" s="21">
        <v>0.374</v>
      </c>
      <c r="E102" s="22"/>
      <c r="F102" s="23">
        <f>TRUNC(D102*E102,2)</f>
        <v>0</v>
      </c>
    </row>
    <row r="103" spans="1:6" x14ac:dyDescent="0.25">
      <c r="A103" s="18">
        <v>88316</v>
      </c>
      <c r="B103" s="19" t="s">
        <v>11</v>
      </c>
      <c r="C103" s="20" t="s">
        <v>10</v>
      </c>
      <c r="D103" s="21">
        <v>0.437</v>
      </c>
      <c r="E103" s="22"/>
      <c r="F103" s="23">
        <f t="shared" ref="F103:F107" si="17">TRUNC(D103*E103,2)</f>
        <v>0</v>
      </c>
    </row>
    <row r="104" spans="1:6" x14ac:dyDescent="0.25">
      <c r="A104" s="18">
        <v>44480</v>
      </c>
      <c r="B104" s="19" t="s">
        <v>903</v>
      </c>
      <c r="C104" s="24" t="s">
        <v>28</v>
      </c>
      <c r="D104" s="21">
        <v>1.071</v>
      </c>
      <c r="E104" s="22"/>
      <c r="F104" s="23">
        <f t="shared" si="17"/>
        <v>0</v>
      </c>
    </row>
    <row r="105" spans="1:6" ht="33.75" x14ac:dyDescent="0.25">
      <c r="A105" s="18">
        <v>95967</v>
      </c>
      <c r="B105" s="19" t="s">
        <v>904</v>
      </c>
      <c r="C105" s="24" t="s">
        <v>10</v>
      </c>
      <c r="D105" s="21">
        <v>8.7400000000000005E-2</v>
      </c>
      <c r="E105" s="22"/>
      <c r="F105" s="23">
        <f t="shared" si="17"/>
        <v>0</v>
      </c>
    </row>
    <row r="106" spans="1:6" ht="33.75" x14ac:dyDescent="0.25">
      <c r="A106" s="18">
        <v>5915476</v>
      </c>
      <c r="B106" s="19" t="s">
        <v>905</v>
      </c>
      <c r="C106" s="24" t="s">
        <v>193</v>
      </c>
      <c r="D106" s="21">
        <f>0.018*1.25</f>
        <v>2.2499999999999999E-2</v>
      </c>
      <c r="E106" s="22"/>
      <c r="F106" s="23">
        <f t="shared" si="17"/>
        <v>0</v>
      </c>
    </row>
    <row r="107" spans="1:6" ht="23.25" thickBot="1" x14ac:dyDescent="0.3">
      <c r="A107" s="18">
        <v>97918</v>
      </c>
      <c r="B107" s="19" t="s">
        <v>906</v>
      </c>
      <c r="C107" s="24" t="s">
        <v>907</v>
      </c>
      <c r="D107" s="21">
        <f>25*D106</f>
        <v>0.5625</v>
      </c>
      <c r="E107" s="22"/>
      <c r="F107" s="23">
        <f t="shared" si="17"/>
        <v>0</v>
      </c>
    </row>
    <row r="108" spans="1:6" ht="15.75" thickBot="1" x14ac:dyDescent="0.3">
      <c r="A108" s="25"/>
      <c r="B108" s="26"/>
      <c r="C108" s="26"/>
      <c r="D108" s="27"/>
      <c r="E108" s="28" t="s">
        <v>12</v>
      </c>
      <c r="F108" s="29">
        <f>SUM(F97:F107)</f>
        <v>0</v>
      </c>
    </row>
    <row r="109" spans="1:6" ht="15.75" thickBot="1" x14ac:dyDescent="0.3"/>
    <row r="110" spans="1:6" ht="15.75" thickBot="1" x14ac:dyDescent="0.3">
      <c r="A110" s="1"/>
      <c r="B110" s="2" t="s">
        <v>1</v>
      </c>
      <c r="F110" s="30"/>
    </row>
    <row r="111" spans="1:6" ht="15.75" thickBot="1" x14ac:dyDescent="0.3">
      <c r="A111" s="3"/>
      <c r="B111" s="4" t="s">
        <v>2</v>
      </c>
      <c r="E111" s="5" t="s">
        <v>3</v>
      </c>
      <c r="F111" s="6"/>
    </row>
    <row r="112" spans="1:6" ht="60.75" customHeight="1" thickBot="1" x14ac:dyDescent="0.3">
      <c r="A112" s="7" t="s">
        <v>348</v>
      </c>
      <c r="B112" s="8" t="s">
        <v>349</v>
      </c>
      <c r="C112" s="9"/>
      <c r="D112" s="10"/>
      <c r="E112" s="11"/>
      <c r="F112" s="12" t="s">
        <v>47</v>
      </c>
    </row>
    <row r="113" spans="1:6" x14ac:dyDescent="0.25">
      <c r="A113" s="13" t="s">
        <v>4</v>
      </c>
      <c r="B113" s="14" t="s">
        <v>5</v>
      </c>
      <c r="C113" s="14" t="s">
        <v>6</v>
      </c>
      <c r="D113" s="15" t="s">
        <v>7</v>
      </c>
      <c r="E113" s="16" t="s">
        <v>8</v>
      </c>
      <c r="F113" s="17" t="s">
        <v>9</v>
      </c>
    </row>
    <row r="114" spans="1:6" ht="22.5" x14ac:dyDescent="0.25">
      <c r="A114" s="18">
        <v>90631</v>
      </c>
      <c r="B114" s="19" t="s">
        <v>901</v>
      </c>
      <c r="C114" s="20" t="s">
        <v>22</v>
      </c>
      <c r="D114" s="21">
        <v>0.13500000000000001</v>
      </c>
      <c r="E114" s="22"/>
      <c r="F114" s="23">
        <f>TRUNC(D114*E114,2)</f>
        <v>0</v>
      </c>
    </row>
    <row r="115" spans="1:6" ht="22.5" x14ac:dyDescent="0.25">
      <c r="A115" s="18">
        <v>90632</v>
      </c>
      <c r="B115" s="19" t="s">
        <v>901</v>
      </c>
      <c r="C115" s="20" t="s">
        <v>23</v>
      </c>
      <c r="D115" s="21">
        <v>0.38700000000000001</v>
      </c>
      <c r="E115" s="22"/>
      <c r="F115" s="23">
        <f>TRUNC(D115*E115,2)</f>
        <v>0</v>
      </c>
    </row>
    <row r="116" spans="1:6" ht="22.5" x14ac:dyDescent="0.25">
      <c r="A116" s="18">
        <v>90650</v>
      </c>
      <c r="B116" s="19" t="s">
        <v>902</v>
      </c>
      <c r="C116" s="20" t="s">
        <v>22</v>
      </c>
      <c r="D116" s="21">
        <v>0.13500000000000001</v>
      </c>
      <c r="E116" s="22"/>
      <c r="F116" s="23">
        <f t="shared" ref="F116" si="18">TRUNC(D116*E116,2)</f>
        <v>0</v>
      </c>
    </row>
    <row r="117" spans="1:6" ht="22.5" x14ac:dyDescent="0.25">
      <c r="A117" s="18">
        <v>90651</v>
      </c>
      <c r="B117" s="19" t="s">
        <v>902</v>
      </c>
      <c r="C117" s="20" t="s">
        <v>23</v>
      </c>
      <c r="D117" s="21">
        <v>0.38700000000000001</v>
      </c>
      <c r="E117" s="22"/>
      <c r="F117" s="23">
        <f>TRUNC(D117*E117,2)</f>
        <v>0</v>
      </c>
    </row>
    <row r="118" spans="1:6" x14ac:dyDescent="0.25">
      <c r="A118" s="18" t="s">
        <v>19</v>
      </c>
      <c r="B118" s="19" t="s">
        <v>24</v>
      </c>
      <c r="C118" s="20" t="s">
        <v>22</v>
      </c>
      <c r="D118" s="21">
        <v>0.13500000000000001</v>
      </c>
      <c r="E118" s="22"/>
      <c r="F118" s="23">
        <f t="shared" ref="F118" si="19">TRUNC(D118*E118,2)</f>
        <v>0</v>
      </c>
    </row>
    <row r="119" spans="1:6" x14ac:dyDescent="0.25">
      <c r="A119" s="18" t="s">
        <v>19</v>
      </c>
      <c r="B119" s="19" t="s">
        <v>24</v>
      </c>
      <c r="C119" s="20" t="s">
        <v>23</v>
      </c>
      <c r="D119" s="21">
        <v>0.38700000000000001</v>
      </c>
      <c r="E119" s="22"/>
      <c r="F119" s="23">
        <f>TRUNC(D119*E119,2)</f>
        <v>0</v>
      </c>
    </row>
    <row r="120" spans="1:6" x14ac:dyDescent="0.25">
      <c r="A120" s="18">
        <v>88316</v>
      </c>
      <c r="B120" s="19" t="s">
        <v>11</v>
      </c>
      <c r="C120" s="20" t="s">
        <v>10</v>
      </c>
      <c r="D120" s="21">
        <v>0.52200000000000002</v>
      </c>
      <c r="E120" s="22"/>
      <c r="F120" s="23">
        <f t="shared" ref="F120:F124" si="20">TRUNC(D120*E120,2)</f>
        <v>0</v>
      </c>
    </row>
    <row r="121" spans="1:6" x14ac:dyDescent="0.25">
      <c r="A121" s="18">
        <v>44480</v>
      </c>
      <c r="B121" s="19" t="s">
        <v>903</v>
      </c>
      <c r="C121" s="24" t="s">
        <v>28</v>
      </c>
      <c r="D121" s="21">
        <v>1.071</v>
      </c>
      <c r="E121" s="22"/>
      <c r="F121" s="23">
        <f t="shared" si="20"/>
        <v>0</v>
      </c>
    </row>
    <row r="122" spans="1:6" ht="33.75" x14ac:dyDescent="0.25">
      <c r="A122" s="18">
        <v>95967</v>
      </c>
      <c r="B122" s="19" t="s">
        <v>904</v>
      </c>
      <c r="C122" s="24" t="s">
        <v>10</v>
      </c>
      <c r="D122" s="21">
        <v>0.1042</v>
      </c>
      <c r="E122" s="22"/>
      <c r="F122" s="23">
        <f t="shared" si="20"/>
        <v>0</v>
      </c>
    </row>
    <row r="123" spans="1:6" ht="33.75" x14ac:dyDescent="0.25">
      <c r="A123" s="18">
        <v>5915476</v>
      </c>
      <c r="B123" s="19" t="s">
        <v>905</v>
      </c>
      <c r="C123" s="24" t="s">
        <v>193</v>
      </c>
      <c r="D123" s="21">
        <f>0.008*1.25</f>
        <v>0.01</v>
      </c>
      <c r="E123" s="22"/>
      <c r="F123" s="23">
        <f t="shared" si="20"/>
        <v>0</v>
      </c>
    </row>
    <row r="124" spans="1:6" ht="22.5" x14ac:dyDescent="0.25">
      <c r="A124" s="18">
        <v>97918</v>
      </c>
      <c r="B124" s="19" t="s">
        <v>906</v>
      </c>
      <c r="C124" s="24" t="s">
        <v>907</v>
      </c>
      <c r="D124" s="21">
        <f>25*D123</f>
        <v>0.25</v>
      </c>
      <c r="E124" s="22"/>
      <c r="F124" s="23">
        <f t="shared" si="20"/>
        <v>0</v>
      </c>
    </row>
    <row r="125" spans="1:6" ht="23.25" thickBot="1" x14ac:dyDescent="0.3">
      <c r="A125" s="41">
        <v>21151</v>
      </c>
      <c r="B125" s="45" t="s">
        <v>908</v>
      </c>
      <c r="C125" s="42" t="s">
        <v>113</v>
      </c>
      <c r="D125" s="31">
        <v>1E-4</v>
      </c>
      <c r="E125" s="43"/>
      <c r="F125" s="44">
        <f t="shared" ref="F125" si="21">TRUNC(D125*E125,2)</f>
        <v>0</v>
      </c>
    </row>
    <row r="126" spans="1:6" ht="15.75" thickBot="1" x14ac:dyDescent="0.3">
      <c r="A126" s="25"/>
      <c r="B126" s="26"/>
      <c r="C126" s="26"/>
      <c r="D126" s="27"/>
      <c r="E126" s="28" t="s">
        <v>12</v>
      </c>
      <c r="F126" s="29">
        <f>SUM(F114:F125)</f>
        <v>0</v>
      </c>
    </row>
    <row r="127" spans="1:6" ht="15.75" thickBot="1" x14ac:dyDescent="0.3"/>
    <row r="128" spans="1:6" ht="15.75" thickBot="1" x14ac:dyDescent="0.3">
      <c r="A128" s="1"/>
      <c r="B128" s="2" t="s">
        <v>1</v>
      </c>
      <c r="F128" s="30"/>
    </row>
    <row r="129" spans="1:6" ht="15.75" thickBot="1" x14ac:dyDescent="0.3">
      <c r="A129" s="3"/>
      <c r="B129" s="4" t="s">
        <v>2</v>
      </c>
      <c r="E129" s="5" t="s">
        <v>3</v>
      </c>
      <c r="F129" s="6"/>
    </row>
    <row r="130" spans="1:6" ht="60.75" customHeight="1" thickBot="1" x14ac:dyDescent="0.3">
      <c r="A130" s="7" t="s">
        <v>350</v>
      </c>
      <c r="B130" s="8" t="s">
        <v>351</v>
      </c>
      <c r="C130" s="9"/>
      <c r="D130" s="10"/>
      <c r="E130" s="11"/>
      <c r="F130" s="12" t="s">
        <v>47</v>
      </c>
    </row>
    <row r="131" spans="1:6" x14ac:dyDescent="0.25">
      <c r="A131" s="13" t="s">
        <v>4</v>
      </c>
      <c r="B131" s="14" t="s">
        <v>5</v>
      </c>
      <c r="C131" s="14" t="s">
        <v>6</v>
      </c>
      <c r="D131" s="15" t="s">
        <v>7</v>
      </c>
      <c r="E131" s="16" t="s">
        <v>8</v>
      </c>
      <c r="F131" s="17" t="s">
        <v>9</v>
      </c>
    </row>
    <row r="132" spans="1:6" ht="22.5" x14ac:dyDescent="0.25">
      <c r="A132" s="18">
        <v>90631</v>
      </c>
      <c r="B132" s="19" t="s">
        <v>901</v>
      </c>
      <c r="C132" s="20" t="s">
        <v>22</v>
      </c>
      <c r="D132" s="21">
        <v>9.7000000000000003E-2</v>
      </c>
      <c r="E132" s="22"/>
      <c r="F132" s="23">
        <f>TRUNC(D132*E132,2)</f>
        <v>0</v>
      </c>
    </row>
    <row r="133" spans="1:6" ht="22.5" x14ac:dyDescent="0.25">
      <c r="A133" s="18">
        <v>90632</v>
      </c>
      <c r="B133" s="19" t="s">
        <v>901</v>
      </c>
      <c r="C133" s="20" t="s">
        <v>23</v>
      </c>
      <c r="D133" s="21">
        <v>0.32900000000000001</v>
      </c>
      <c r="E133" s="22"/>
      <c r="F133" s="23">
        <f>TRUNC(D133*E133,2)</f>
        <v>0</v>
      </c>
    </row>
    <row r="134" spans="1:6" ht="22.5" x14ac:dyDescent="0.25">
      <c r="A134" s="18">
        <v>90650</v>
      </c>
      <c r="B134" s="19" t="s">
        <v>902</v>
      </c>
      <c r="C134" s="20" t="s">
        <v>22</v>
      </c>
      <c r="D134" s="21">
        <v>9.7000000000000003E-2</v>
      </c>
      <c r="E134" s="22"/>
      <c r="F134" s="23">
        <f t="shared" ref="F134" si="22">TRUNC(D134*E134,2)</f>
        <v>0</v>
      </c>
    </row>
    <row r="135" spans="1:6" ht="22.5" x14ac:dyDescent="0.25">
      <c r="A135" s="18">
        <v>90651</v>
      </c>
      <c r="B135" s="19" t="s">
        <v>902</v>
      </c>
      <c r="C135" s="20" t="s">
        <v>23</v>
      </c>
      <c r="D135" s="21">
        <v>0.32900000000000001</v>
      </c>
      <c r="E135" s="22"/>
      <c r="F135" s="23">
        <f>TRUNC(D135*E135,2)</f>
        <v>0</v>
      </c>
    </row>
    <row r="136" spans="1:6" x14ac:dyDescent="0.25">
      <c r="A136" s="18" t="s">
        <v>19</v>
      </c>
      <c r="B136" s="19" t="s">
        <v>24</v>
      </c>
      <c r="C136" s="20" t="s">
        <v>22</v>
      </c>
      <c r="D136" s="21">
        <v>9.7000000000000003E-2</v>
      </c>
      <c r="E136" s="22"/>
      <c r="F136" s="23">
        <f t="shared" ref="F136" si="23">TRUNC(D136*E136,2)</f>
        <v>0</v>
      </c>
    </row>
    <row r="137" spans="1:6" x14ac:dyDescent="0.25">
      <c r="A137" s="18" t="s">
        <v>19</v>
      </c>
      <c r="B137" s="19" t="s">
        <v>24</v>
      </c>
      <c r="C137" s="20" t="s">
        <v>23</v>
      </c>
      <c r="D137" s="21">
        <v>0.32900000000000001</v>
      </c>
      <c r="E137" s="22"/>
      <c r="F137" s="23">
        <f>TRUNC(D137*E137,2)</f>
        <v>0</v>
      </c>
    </row>
    <row r="138" spans="1:6" x14ac:dyDescent="0.25">
      <c r="A138" s="18">
        <v>88316</v>
      </c>
      <c r="B138" s="19" t="s">
        <v>11</v>
      </c>
      <c r="C138" s="20" t="s">
        <v>10</v>
      </c>
      <c r="D138" s="21">
        <v>0.42600000000000005</v>
      </c>
      <c r="E138" s="22"/>
      <c r="F138" s="23">
        <f t="shared" ref="F138:F143" si="24">TRUNC(D138*E138,2)</f>
        <v>0</v>
      </c>
    </row>
    <row r="139" spans="1:6" x14ac:dyDescent="0.25">
      <c r="A139" s="18">
        <v>44480</v>
      </c>
      <c r="B139" s="19" t="s">
        <v>903</v>
      </c>
      <c r="C139" s="24" t="s">
        <v>28</v>
      </c>
      <c r="D139" s="21">
        <v>1.071</v>
      </c>
      <c r="E139" s="22"/>
      <c r="F139" s="23">
        <f t="shared" si="24"/>
        <v>0</v>
      </c>
    </row>
    <row r="140" spans="1:6" ht="33.75" x14ac:dyDescent="0.25">
      <c r="A140" s="18">
        <v>95967</v>
      </c>
      <c r="B140" s="19" t="s">
        <v>904</v>
      </c>
      <c r="C140" s="24" t="s">
        <v>10</v>
      </c>
      <c r="D140" s="21">
        <v>8.5199999999999998E-2</v>
      </c>
      <c r="E140" s="22"/>
      <c r="F140" s="23">
        <f t="shared" si="24"/>
        <v>0</v>
      </c>
    </row>
    <row r="141" spans="1:6" ht="33.75" x14ac:dyDescent="0.25">
      <c r="A141" s="18">
        <v>5915476</v>
      </c>
      <c r="B141" s="19" t="s">
        <v>905</v>
      </c>
      <c r="C141" s="24" t="s">
        <v>193</v>
      </c>
      <c r="D141" s="21">
        <f>0.008*1.25</f>
        <v>0.01</v>
      </c>
      <c r="E141" s="22"/>
      <c r="F141" s="23">
        <f t="shared" si="24"/>
        <v>0</v>
      </c>
    </row>
    <row r="142" spans="1:6" ht="22.5" x14ac:dyDescent="0.25">
      <c r="A142" s="18">
        <v>97918</v>
      </c>
      <c r="B142" s="19" t="s">
        <v>906</v>
      </c>
      <c r="C142" s="24" t="s">
        <v>907</v>
      </c>
      <c r="D142" s="21">
        <f>25*D141</f>
        <v>0.25</v>
      </c>
      <c r="E142" s="22"/>
      <c r="F142" s="23">
        <f t="shared" si="24"/>
        <v>0</v>
      </c>
    </row>
    <row r="143" spans="1:6" ht="23.25" thickBot="1" x14ac:dyDescent="0.3">
      <c r="A143" s="41">
        <v>21151</v>
      </c>
      <c r="B143" s="45" t="s">
        <v>908</v>
      </c>
      <c r="C143" s="42" t="s">
        <v>113</v>
      </c>
      <c r="D143" s="31">
        <v>1E-4</v>
      </c>
      <c r="E143" s="43"/>
      <c r="F143" s="44">
        <f t="shared" si="24"/>
        <v>0</v>
      </c>
    </row>
    <row r="144" spans="1:6" ht="15.75" thickBot="1" x14ac:dyDescent="0.3">
      <c r="A144" s="25"/>
      <c r="B144" s="26"/>
      <c r="C144" s="26"/>
      <c r="D144" s="27"/>
      <c r="E144" s="28" t="s">
        <v>12</v>
      </c>
      <c r="F144" s="29">
        <f>SUM(F132:F143)</f>
        <v>0</v>
      </c>
    </row>
    <row r="145" spans="1:6" ht="15.75" thickBot="1" x14ac:dyDescent="0.3"/>
    <row r="146" spans="1:6" ht="15.75" thickBot="1" x14ac:dyDescent="0.3">
      <c r="A146" s="1"/>
      <c r="B146" s="2" t="s">
        <v>1</v>
      </c>
      <c r="F146" s="30"/>
    </row>
    <row r="147" spans="1:6" ht="15.75" thickBot="1" x14ac:dyDescent="0.3">
      <c r="A147" s="3"/>
      <c r="B147" s="4" t="s">
        <v>2</v>
      </c>
      <c r="E147" s="5" t="s">
        <v>3</v>
      </c>
      <c r="F147" s="6"/>
    </row>
    <row r="148" spans="1:6" ht="68.25" thickBot="1" x14ac:dyDescent="0.3">
      <c r="A148" s="7" t="s">
        <v>352</v>
      </c>
      <c r="B148" s="8" t="s">
        <v>351</v>
      </c>
      <c r="C148" s="9"/>
      <c r="D148" s="10"/>
      <c r="E148" s="11"/>
      <c r="F148" s="12" t="s">
        <v>47</v>
      </c>
    </row>
    <row r="149" spans="1:6" x14ac:dyDescent="0.25">
      <c r="A149" s="13" t="s">
        <v>4</v>
      </c>
      <c r="B149" s="14" t="s">
        <v>5</v>
      </c>
      <c r="C149" s="14" t="s">
        <v>6</v>
      </c>
      <c r="D149" s="15" t="s">
        <v>7</v>
      </c>
      <c r="E149" s="16" t="s">
        <v>8</v>
      </c>
      <c r="F149" s="17" t="s">
        <v>9</v>
      </c>
    </row>
    <row r="150" spans="1:6" ht="22.5" x14ac:dyDescent="0.25">
      <c r="A150" s="18">
        <v>90631</v>
      </c>
      <c r="B150" s="19" t="s">
        <v>901</v>
      </c>
      <c r="C150" s="20" t="s">
        <v>22</v>
      </c>
      <c r="D150" s="21">
        <v>7.9000000000000001E-2</v>
      </c>
      <c r="E150" s="22"/>
      <c r="F150" s="23">
        <f>TRUNC(D150*E150,2)</f>
        <v>0</v>
      </c>
    </row>
    <row r="151" spans="1:6" ht="22.5" x14ac:dyDescent="0.25">
      <c r="A151" s="18">
        <v>90632</v>
      </c>
      <c r="B151" s="19" t="s">
        <v>901</v>
      </c>
      <c r="C151" s="20" t="s">
        <v>23</v>
      </c>
      <c r="D151" s="21">
        <v>0.3</v>
      </c>
      <c r="E151" s="22"/>
      <c r="F151" s="23">
        <f>TRUNC(D151*E151,2)</f>
        <v>0</v>
      </c>
    </row>
    <row r="152" spans="1:6" ht="22.5" x14ac:dyDescent="0.25">
      <c r="A152" s="18">
        <v>90650</v>
      </c>
      <c r="B152" s="19" t="s">
        <v>902</v>
      </c>
      <c r="C152" s="20" t="s">
        <v>22</v>
      </c>
      <c r="D152" s="21">
        <v>7.9000000000000001E-2</v>
      </c>
      <c r="E152" s="22"/>
      <c r="F152" s="23">
        <f t="shared" ref="F152" si="25">TRUNC(D152*E152,2)</f>
        <v>0</v>
      </c>
    </row>
    <row r="153" spans="1:6" ht="22.5" x14ac:dyDescent="0.25">
      <c r="A153" s="18">
        <v>90651</v>
      </c>
      <c r="B153" s="19" t="s">
        <v>902</v>
      </c>
      <c r="C153" s="20" t="s">
        <v>23</v>
      </c>
      <c r="D153" s="21">
        <v>0.3</v>
      </c>
      <c r="E153" s="22"/>
      <c r="F153" s="23">
        <f>TRUNC(D153*E153,2)</f>
        <v>0</v>
      </c>
    </row>
    <row r="154" spans="1:6" x14ac:dyDescent="0.25">
      <c r="A154" s="18" t="s">
        <v>19</v>
      </c>
      <c r="B154" s="19" t="s">
        <v>24</v>
      </c>
      <c r="C154" s="20" t="s">
        <v>22</v>
      </c>
      <c r="D154" s="21">
        <v>7.9000000000000001E-2</v>
      </c>
      <c r="E154" s="22"/>
      <c r="F154" s="23">
        <f t="shared" ref="F154" si="26">TRUNC(D154*E154,2)</f>
        <v>0</v>
      </c>
    </row>
    <row r="155" spans="1:6" x14ac:dyDescent="0.25">
      <c r="A155" s="18" t="s">
        <v>19</v>
      </c>
      <c r="B155" s="19" t="s">
        <v>24</v>
      </c>
      <c r="C155" s="20" t="s">
        <v>23</v>
      </c>
      <c r="D155" s="21">
        <v>0.3</v>
      </c>
      <c r="E155" s="22"/>
      <c r="F155" s="23">
        <f>TRUNC(D155*E155,2)</f>
        <v>0</v>
      </c>
    </row>
    <row r="156" spans="1:6" x14ac:dyDescent="0.25">
      <c r="A156" s="18">
        <v>88316</v>
      </c>
      <c r="B156" s="19" t="s">
        <v>11</v>
      </c>
      <c r="C156" s="20" t="s">
        <v>10</v>
      </c>
      <c r="D156" s="21">
        <v>0.379</v>
      </c>
      <c r="E156" s="22"/>
      <c r="F156" s="23">
        <f t="shared" ref="F156:F161" si="27">TRUNC(D156*E156,2)</f>
        <v>0</v>
      </c>
    </row>
    <row r="157" spans="1:6" x14ac:dyDescent="0.25">
      <c r="A157" s="18">
        <v>44480</v>
      </c>
      <c r="B157" s="19" t="s">
        <v>903</v>
      </c>
      <c r="C157" s="24" t="s">
        <v>28</v>
      </c>
      <c r="D157" s="21">
        <v>1.071</v>
      </c>
      <c r="E157" s="22"/>
      <c r="F157" s="23">
        <f t="shared" si="27"/>
        <v>0</v>
      </c>
    </row>
    <row r="158" spans="1:6" ht="33.75" x14ac:dyDescent="0.25">
      <c r="A158" s="18">
        <v>95967</v>
      </c>
      <c r="B158" s="19" t="s">
        <v>904</v>
      </c>
      <c r="C158" s="24" t="s">
        <v>10</v>
      </c>
      <c r="D158" s="21">
        <v>7.5800000000000006E-2</v>
      </c>
      <c r="E158" s="22"/>
      <c r="F158" s="23">
        <f t="shared" si="27"/>
        <v>0</v>
      </c>
    </row>
    <row r="159" spans="1:6" ht="33.75" x14ac:dyDescent="0.25">
      <c r="A159" s="18">
        <v>5915476</v>
      </c>
      <c r="B159" s="19" t="s">
        <v>905</v>
      </c>
      <c r="C159" s="24" t="s">
        <v>193</v>
      </c>
      <c r="D159" s="21">
        <f>0.008*1.25</f>
        <v>0.01</v>
      </c>
      <c r="E159" s="22"/>
      <c r="F159" s="23">
        <f t="shared" si="27"/>
        <v>0</v>
      </c>
    </row>
    <row r="160" spans="1:6" ht="22.5" x14ac:dyDescent="0.25">
      <c r="A160" s="18">
        <v>97918</v>
      </c>
      <c r="B160" s="19" t="s">
        <v>906</v>
      </c>
      <c r="C160" s="24" t="s">
        <v>907</v>
      </c>
      <c r="D160" s="21">
        <f>25*D159</f>
        <v>0.25</v>
      </c>
      <c r="E160" s="22"/>
      <c r="F160" s="23">
        <f t="shared" si="27"/>
        <v>0</v>
      </c>
    </row>
    <row r="161" spans="1:6" ht="23.25" thickBot="1" x14ac:dyDescent="0.3">
      <c r="A161" s="41">
        <v>21151</v>
      </c>
      <c r="B161" s="45" t="s">
        <v>908</v>
      </c>
      <c r="C161" s="42" t="s">
        <v>113</v>
      </c>
      <c r="D161" s="31">
        <v>1E-4</v>
      </c>
      <c r="E161" s="43"/>
      <c r="F161" s="44">
        <f t="shared" si="27"/>
        <v>0</v>
      </c>
    </row>
    <row r="162" spans="1:6" ht="15.75" thickBot="1" x14ac:dyDescent="0.3">
      <c r="A162" s="25"/>
      <c r="B162" s="26"/>
      <c r="C162" s="26"/>
      <c r="D162" s="27"/>
      <c r="E162" s="28" t="s">
        <v>12</v>
      </c>
      <c r="F162" s="29">
        <f>SUM(F150:F161)</f>
        <v>0</v>
      </c>
    </row>
    <row r="163" spans="1:6" ht="15.75" thickBot="1" x14ac:dyDescent="0.3"/>
    <row r="164" spans="1:6" ht="15.75" thickBot="1" x14ac:dyDescent="0.3">
      <c r="A164" s="1"/>
      <c r="B164" s="2" t="s">
        <v>1</v>
      </c>
      <c r="F164" s="30"/>
    </row>
    <row r="165" spans="1:6" ht="15.75" thickBot="1" x14ac:dyDescent="0.3">
      <c r="A165" s="3"/>
      <c r="B165" s="4" t="s">
        <v>2</v>
      </c>
      <c r="E165" s="5" t="s">
        <v>3</v>
      </c>
      <c r="F165" s="6"/>
    </row>
    <row r="166" spans="1:6" ht="61.5" customHeight="1" thickBot="1" x14ac:dyDescent="0.3">
      <c r="A166" s="7" t="s">
        <v>353</v>
      </c>
      <c r="B166" s="8" t="s">
        <v>354</v>
      </c>
      <c r="C166" s="9"/>
      <c r="D166" s="10"/>
      <c r="E166" s="11"/>
      <c r="F166" s="12" t="s">
        <v>47</v>
      </c>
    </row>
    <row r="167" spans="1:6" x14ac:dyDescent="0.25">
      <c r="A167" s="13" t="s">
        <v>4</v>
      </c>
      <c r="B167" s="14" t="s">
        <v>5</v>
      </c>
      <c r="C167" s="14" t="s">
        <v>6</v>
      </c>
      <c r="D167" s="15" t="s">
        <v>7</v>
      </c>
      <c r="E167" s="16" t="s">
        <v>8</v>
      </c>
      <c r="F167" s="17" t="s">
        <v>9</v>
      </c>
    </row>
    <row r="168" spans="1:6" ht="22.5" x14ac:dyDescent="0.25">
      <c r="A168" s="18">
        <v>90631</v>
      </c>
      <c r="B168" s="19" t="s">
        <v>901</v>
      </c>
      <c r="C168" s="20" t="s">
        <v>22</v>
      </c>
      <c r="D168" s="21">
        <v>0.16500000000000001</v>
      </c>
      <c r="E168" s="22"/>
      <c r="F168" s="23">
        <f>TRUNC(D168*E168,2)</f>
        <v>0</v>
      </c>
    </row>
    <row r="169" spans="1:6" ht="22.5" x14ac:dyDescent="0.25">
      <c r="A169" s="18">
        <v>90632</v>
      </c>
      <c r="B169" s="19" t="s">
        <v>901</v>
      </c>
      <c r="C169" s="20" t="s">
        <v>23</v>
      </c>
      <c r="D169" s="21">
        <v>0.48599999999999999</v>
      </c>
      <c r="E169" s="22"/>
      <c r="F169" s="23">
        <f>TRUNC(D169*E169,2)</f>
        <v>0</v>
      </c>
    </row>
    <row r="170" spans="1:6" ht="22.5" x14ac:dyDescent="0.25">
      <c r="A170" s="18">
        <v>90650</v>
      </c>
      <c r="B170" s="19" t="s">
        <v>902</v>
      </c>
      <c r="C170" s="20" t="s">
        <v>22</v>
      </c>
      <c r="D170" s="21">
        <v>0.16500000000000001</v>
      </c>
      <c r="E170" s="22"/>
      <c r="F170" s="23">
        <f t="shared" ref="F170" si="28">TRUNC(D170*E170,2)</f>
        <v>0</v>
      </c>
    </row>
    <row r="171" spans="1:6" ht="22.5" x14ac:dyDescent="0.25">
      <c r="A171" s="18">
        <v>90651</v>
      </c>
      <c r="B171" s="19" t="s">
        <v>902</v>
      </c>
      <c r="C171" s="20" t="s">
        <v>23</v>
      </c>
      <c r="D171" s="21">
        <v>0.48599999999999999</v>
      </c>
      <c r="E171" s="22"/>
      <c r="F171" s="23">
        <f>TRUNC(D171*E171,2)</f>
        <v>0</v>
      </c>
    </row>
    <row r="172" spans="1:6" x14ac:dyDescent="0.25">
      <c r="A172" s="18" t="s">
        <v>19</v>
      </c>
      <c r="B172" s="19" t="s">
        <v>24</v>
      </c>
      <c r="C172" s="20" t="s">
        <v>22</v>
      </c>
      <c r="D172" s="21">
        <v>0.16500000000000001</v>
      </c>
      <c r="E172" s="22"/>
      <c r="F172" s="23">
        <f t="shared" ref="F172" si="29">TRUNC(D172*E172,2)</f>
        <v>0</v>
      </c>
    </row>
    <row r="173" spans="1:6" x14ac:dyDescent="0.25">
      <c r="A173" s="18" t="s">
        <v>19</v>
      </c>
      <c r="B173" s="19" t="s">
        <v>24</v>
      </c>
      <c r="C173" s="20" t="s">
        <v>23</v>
      </c>
      <c r="D173" s="21">
        <v>0.48599999999999999</v>
      </c>
      <c r="E173" s="22"/>
      <c r="F173" s="23">
        <f>TRUNC(D173*E173,2)</f>
        <v>0</v>
      </c>
    </row>
    <row r="174" spans="1:6" x14ac:dyDescent="0.25">
      <c r="A174" s="18">
        <v>88316</v>
      </c>
      <c r="B174" s="19" t="s">
        <v>11</v>
      </c>
      <c r="C174" s="20" t="s">
        <v>10</v>
      </c>
      <c r="D174" s="21">
        <v>0.65100000000000002</v>
      </c>
      <c r="E174" s="22"/>
      <c r="F174" s="23">
        <f t="shared" ref="F174:F179" si="30">TRUNC(D174*E174,2)</f>
        <v>0</v>
      </c>
    </row>
    <row r="175" spans="1:6" x14ac:dyDescent="0.25">
      <c r="A175" s="18">
        <v>44480</v>
      </c>
      <c r="B175" s="19" t="s">
        <v>903</v>
      </c>
      <c r="C175" s="24" t="s">
        <v>28</v>
      </c>
      <c r="D175" s="21">
        <v>1.071</v>
      </c>
      <c r="E175" s="22"/>
      <c r="F175" s="23">
        <f t="shared" si="30"/>
        <v>0</v>
      </c>
    </row>
    <row r="176" spans="1:6" ht="33.75" x14ac:dyDescent="0.25">
      <c r="A176" s="18">
        <v>95967</v>
      </c>
      <c r="B176" s="19" t="s">
        <v>904</v>
      </c>
      <c r="C176" s="24" t="s">
        <v>10</v>
      </c>
      <c r="D176" s="21">
        <v>0.13040000000000002</v>
      </c>
      <c r="E176" s="22"/>
      <c r="F176" s="23">
        <f t="shared" si="30"/>
        <v>0</v>
      </c>
    </row>
    <row r="177" spans="1:6" ht="33.75" x14ac:dyDescent="0.25">
      <c r="A177" s="18">
        <v>5915476</v>
      </c>
      <c r="B177" s="19" t="s">
        <v>905</v>
      </c>
      <c r="C177" s="24" t="s">
        <v>193</v>
      </c>
      <c r="D177" s="21">
        <f>0.018*1.25</f>
        <v>2.2499999999999999E-2</v>
      </c>
      <c r="E177" s="22"/>
      <c r="F177" s="23">
        <f t="shared" si="30"/>
        <v>0</v>
      </c>
    </row>
    <row r="178" spans="1:6" ht="22.5" x14ac:dyDescent="0.25">
      <c r="A178" s="18">
        <v>97918</v>
      </c>
      <c r="B178" s="19" t="s">
        <v>906</v>
      </c>
      <c r="C178" s="24" t="s">
        <v>907</v>
      </c>
      <c r="D178" s="21">
        <f>25*D177</f>
        <v>0.5625</v>
      </c>
      <c r="E178" s="22"/>
      <c r="F178" s="23">
        <f t="shared" si="30"/>
        <v>0</v>
      </c>
    </row>
    <row r="179" spans="1:6" ht="23.25" thickBot="1" x14ac:dyDescent="0.3">
      <c r="A179" s="41">
        <v>21151</v>
      </c>
      <c r="B179" s="45" t="s">
        <v>908</v>
      </c>
      <c r="C179" s="42" t="s">
        <v>113</v>
      </c>
      <c r="D179" s="31">
        <v>1E-4</v>
      </c>
      <c r="E179" s="43"/>
      <c r="F179" s="44">
        <f t="shared" si="30"/>
        <v>0</v>
      </c>
    </row>
    <row r="180" spans="1:6" ht="15.75" thickBot="1" x14ac:dyDescent="0.3">
      <c r="A180" s="25"/>
      <c r="B180" s="26"/>
      <c r="C180" s="26"/>
      <c r="D180" s="27"/>
      <c r="E180" s="28" t="s">
        <v>12</v>
      </c>
      <c r="F180" s="29">
        <f>SUM(F168:F179)</f>
        <v>0</v>
      </c>
    </row>
    <row r="181" spans="1:6" ht="15.75" thickBot="1" x14ac:dyDescent="0.3"/>
    <row r="182" spans="1:6" ht="15.75" thickBot="1" x14ac:dyDescent="0.3">
      <c r="A182" s="1"/>
      <c r="B182" s="2" t="s">
        <v>1</v>
      </c>
      <c r="F182" s="30"/>
    </row>
    <row r="183" spans="1:6" ht="15.75" thickBot="1" x14ac:dyDescent="0.3">
      <c r="A183" s="3"/>
      <c r="B183" s="4" t="s">
        <v>2</v>
      </c>
      <c r="E183" s="5" t="s">
        <v>3</v>
      </c>
      <c r="F183" s="6"/>
    </row>
    <row r="184" spans="1:6" ht="60" customHeight="1" thickBot="1" x14ac:dyDescent="0.3">
      <c r="A184" s="7" t="s">
        <v>355</v>
      </c>
      <c r="B184" s="8" t="s">
        <v>356</v>
      </c>
      <c r="C184" s="9"/>
      <c r="D184" s="10"/>
      <c r="E184" s="11"/>
      <c r="F184" s="12" t="s">
        <v>47</v>
      </c>
    </row>
    <row r="185" spans="1:6" x14ac:dyDescent="0.25">
      <c r="A185" s="13" t="s">
        <v>4</v>
      </c>
      <c r="B185" s="14" t="s">
        <v>5</v>
      </c>
      <c r="C185" s="14" t="s">
        <v>6</v>
      </c>
      <c r="D185" s="15" t="s">
        <v>7</v>
      </c>
      <c r="E185" s="16" t="s">
        <v>8</v>
      </c>
      <c r="F185" s="17" t="s">
        <v>9</v>
      </c>
    </row>
    <row r="186" spans="1:6" ht="22.5" x14ac:dyDescent="0.25">
      <c r="A186" s="18">
        <v>90631</v>
      </c>
      <c r="B186" s="19" t="s">
        <v>901</v>
      </c>
      <c r="C186" s="20" t="s">
        <v>22</v>
      </c>
      <c r="D186" s="21">
        <v>0.109</v>
      </c>
      <c r="E186" s="22"/>
      <c r="F186" s="23">
        <f>TRUNC(D186*E186,2)</f>
        <v>0</v>
      </c>
    </row>
    <row r="187" spans="1:6" ht="22.5" x14ac:dyDescent="0.25">
      <c r="A187" s="18">
        <v>90632</v>
      </c>
      <c r="B187" s="19" t="s">
        <v>901</v>
      </c>
      <c r="C187" s="20" t="s">
        <v>23</v>
      </c>
      <c r="D187" s="21">
        <v>0.42199999999999999</v>
      </c>
      <c r="E187" s="22"/>
      <c r="F187" s="23">
        <f>TRUNC(D187*E187,2)</f>
        <v>0</v>
      </c>
    </row>
    <row r="188" spans="1:6" ht="22.5" x14ac:dyDescent="0.25">
      <c r="A188" s="18">
        <v>90650</v>
      </c>
      <c r="B188" s="19" t="s">
        <v>902</v>
      </c>
      <c r="C188" s="20" t="s">
        <v>22</v>
      </c>
      <c r="D188" s="21">
        <v>0.109</v>
      </c>
      <c r="E188" s="22"/>
      <c r="F188" s="23">
        <f t="shared" ref="F188" si="31">TRUNC(D188*E188,2)</f>
        <v>0</v>
      </c>
    </row>
    <row r="189" spans="1:6" ht="22.5" x14ac:dyDescent="0.25">
      <c r="A189" s="18">
        <v>90651</v>
      </c>
      <c r="B189" s="19" t="s">
        <v>902</v>
      </c>
      <c r="C189" s="20" t="s">
        <v>23</v>
      </c>
      <c r="D189" s="21">
        <v>0.42199999999999999</v>
      </c>
      <c r="E189" s="22"/>
      <c r="F189" s="23">
        <f>TRUNC(D189*E189,2)</f>
        <v>0</v>
      </c>
    </row>
    <row r="190" spans="1:6" x14ac:dyDescent="0.25">
      <c r="A190" s="18" t="s">
        <v>19</v>
      </c>
      <c r="B190" s="19" t="s">
        <v>24</v>
      </c>
      <c r="C190" s="20" t="s">
        <v>22</v>
      </c>
      <c r="D190" s="21">
        <v>0.109</v>
      </c>
      <c r="E190" s="22"/>
      <c r="F190" s="23">
        <f t="shared" ref="F190" si="32">TRUNC(D190*E190,2)</f>
        <v>0</v>
      </c>
    </row>
    <row r="191" spans="1:6" x14ac:dyDescent="0.25">
      <c r="A191" s="18" t="s">
        <v>19</v>
      </c>
      <c r="B191" s="19" t="s">
        <v>24</v>
      </c>
      <c r="C191" s="20" t="s">
        <v>23</v>
      </c>
      <c r="D191" s="21">
        <v>0.42199999999999999</v>
      </c>
      <c r="E191" s="22"/>
      <c r="F191" s="23">
        <f>TRUNC(D191*E191,2)</f>
        <v>0</v>
      </c>
    </row>
    <row r="192" spans="1:6" x14ac:dyDescent="0.25">
      <c r="A192" s="18">
        <v>88316</v>
      </c>
      <c r="B192" s="19" t="s">
        <v>11</v>
      </c>
      <c r="C192" s="20" t="s">
        <v>10</v>
      </c>
      <c r="D192" s="21">
        <v>0.53100000000000003</v>
      </c>
      <c r="E192" s="22"/>
      <c r="F192" s="23">
        <f t="shared" ref="F192:F197" si="33">TRUNC(D192*E192,2)</f>
        <v>0</v>
      </c>
    </row>
    <row r="193" spans="1:6" x14ac:dyDescent="0.25">
      <c r="A193" s="18">
        <v>44480</v>
      </c>
      <c r="B193" s="19" t="s">
        <v>903</v>
      </c>
      <c r="C193" s="24" t="s">
        <v>28</v>
      </c>
      <c r="D193" s="21">
        <v>1.071</v>
      </c>
      <c r="E193" s="22"/>
      <c r="F193" s="23">
        <f t="shared" si="33"/>
        <v>0</v>
      </c>
    </row>
    <row r="194" spans="1:6" ht="33.75" x14ac:dyDescent="0.25">
      <c r="A194" s="18">
        <v>95967</v>
      </c>
      <c r="B194" s="19" t="s">
        <v>904</v>
      </c>
      <c r="C194" s="24" t="s">
        <v>10</v>
      </c>
      <c r="D194" s="21">
        <v>0.1062</v>
      </c>
      <c r="E194" s="22"/>
      <c r="F194" s="23">
        <f t="shared" si="33"/>
        <v>0</v>
      </c>
    </row>
    <row r="195" spans="1:6" ht="33.75" x14ac:dyDescent="0.25">
      <c r="A195" s="18">
        <v>5915476</v>
      </c>
      <c r="B195" s="19" t="s">
        <v>905</v>
      </c>
      <c r="C195" s="24" t="s">
        <v>193</v>
      </c>
      <c r="D195" s="21">
        <f>0.018*1.25</f>
        <v>2.2499999999999999E-2</v>
      </c>
      <c r="E195" s="22"/>
      <c r="F195" s="23">
        <f t="shared" si="33"/>
        <v>0</v>
      </c>
    </row>
    <row r="196" spans="1:6" ht="22.5" x14ac:dyDescent="0.25">
      <c r="A196" s="18">
        <v>97918</v>
      </c>
      <c r="B196" s="19" t="s">
        <v>906</v>
      </c>
      <c r="C196" s="24" t="s">
        <v>907</v>
      </c>
      <c r="D196" s="21">
        <f>25*D195</f>
        <v>0.5625</v>
      </c>
      <c r="E196" s="22"/>
      <c r="F196" s="23">
        <f t="shared" si="33"/>
        <v>0</v>
      </c>
    </row>
    <row r="197" spans="1:6" ht="23.25" thickBot="1" x14ac:dyDescent="0.3">
      <c r="A197" s="41">
        <v>21151</v>
      </c>
      <c r="B197" s="45" t="s">
        <v>908</v>
      </c>
      <c r="C197" s="42" t="s">
        <v>113</v>
      </c>
      <c r="D197" s="31">
        <v>1E-4</v>
      </c>
      <c r="E197" s="43"/>
      <c r="F197" s="44">
        <f t="shared" si="33"/>
        <v>0</v>
      </c>
    </row>
    <row r="198" spans="1:6" ht="15.75" thickBot="1" x14ac:dyDescent="0.3">
      <c r="A198" s="25"/>
      <c r="B198" s="26"/>
      <c r="C198" s="26"/>
      <c r="D198" s="27"/>
      <c r="E198" s="28" t="s">
        <v>12</v>
      </c>
      <c r="F198" s="29">
        <f>SUM(F186:F197)</f>
        <v>0</v>
      </c>
    </row>
    <row r="199" spans="1:6" ht="15.75" thickBot="1" x14ac:dyDescent="0.3"/>
    <row r="200" spans="1:6" ht="15.75" thickBot="1" x14ac:dyDescent="0.3">
      <c r="A200" s="1"/>
      <c r="B200" s="2" t="s">
        <v>1</v>
      </c>
      <c r="F200" s="30"/>
    </row>
    <row r="201" spans="1:6" ht="15.75" thickBot="1" x14ac:dyDescent="0.3">
      <c r="A201" s="3"/>
      <c r="B201" s="4" t="s">
        <v>2</v>
      </c>
      <c r="E201" s="5" t="s">
        <v>3</v>
      </c>
      <c r="F201" s="6"/>
    </row>
    <row r="202" spans="1:6" ht="68.25" thickBot="1" x14ac:dyDescent="0.3">
      <c r="A202" s="7" t="s">
        <v>357</v>
      </c>
      <c r="B202" s="8" t="s">
        <v>356</v>
      </c>
      <c r="C202" s="9"/>
      <c r="D202" s="10"/>
      <c r="E202" s="11"/>
      <c r="F202" s="12" t="s">
        <v>47</v>
      </c>
    </row>
    <row r="203" spans="1:6" x14ac:dyDescent="0.25">
      <c r="A203" s="13" t="s">
        <v>4</v>
      </c>
      <c r="B203" s="14" t="s">
        <v>5</v>
      </c>
      <c r="C203" s="14" t="s">
        <v>6</v>
      </c>
      <c r="D203" s="15" t="s">
        <v>7</v>
      </c>
      <c r="E203" s="16" t="s">
        <v>8</v>
      </c>
      <c r="F203" s="17" t="s">
        <v>9</v>
      </c>
    </row>
    <row r="204" spans="1:6" ht="22.5" x14ac:dyDescent="0.25">
      <c r="A204" s="18">
        <v>90631</v>
      </c>
      <c r="B204" s="19" t="s">
        <v>901</v>
      </c>
      <c r="C204" s="20" t="s">
        <v>22</v>
      </c>
      <c r="D204" s="21">
        <v>8.5000000000000006E-2</v>
      </c>
      <c r="E204" s="22"/>
      <c r="F204" s="23">
        <f>TRUNC(D204*E204,2)</f>
        <v>0</v>
      </c>
    </row>
    <row r="205" spans="1:6" ht="22.5" x14ac:dyDescent="0.25">
      <c r="A205" s="18">
        <v>90632</v>
      </c>
      <c r="B205" s="19" t="s">
        <v>901</v>
      </c>
      <c r="C205" s="20" t="s">
        <v>23</v>
      </c>
      <c r="D205" s="21">
        <v>0.39</v>
      </c>
      <c r="E205" s="22"/>
      <c r="F205" s="23">
        <f>TRUNC(D205*E205,2)</f>
        <v>0</v>
      </c>
    </row>
    <row r="206" spans="1:6" ht="22.5" x14ac:dyDescent="0.25">
      <c r="A206" s="18">
        <v>90650</v>
      </c>
      <c r="B206" s="19" t="s">
        <v>902</v>
      </c>
      <c r="C206" s="20" t="s">
        <v>22</v>
      </c>
      <c r="D206" s="21">
        <v>8.5000000000000006E-2</v>
      </c>
      <c r="E206" s="22"/>
      <c r="F206" s="23">
        <f t="shared" ref="F206" si="34">TRUNC(D206*E206,2)</f>
        <v>0</v>
      </c>
    </row>
    <row r="207" spans="1:6" ht="22.5" x14ac:dyDescent="0.25">
      <c r="A207" s="18">
        <v>90651</v>
      </c>
      <c r="B207" s="19" t="s">
        <v>902</v>
      </c>
      <c r="C207" s="20" t="s">
        <v>23</v>
      </c>
      <c r="D207" s="21">
        <v>0.39</v>
      </c>
      <c r="E207" s="22"/>
      <c r="F207" s="23">
        <f>TRUNC(D207*E207,2)</f>
        <v>0</v>
      </c>
    </row>
    <row r="208" spans="1:6" x14ac:dyDescent="0.25">
      <c r="A208" s="18" t="s">
        <v>19</v>
      </c>
      <c r="B208" s="19" t="s">
        <v>24</v>
      </c>
      <c r="C208" s="20" t="s">
        <v>22</v>
      </c>
      <c r="D208" s="21">
        <v>8.5000000000000006E-2</v>
      </c>
      <c r="E208" s="22"/>
      <c r="F208" s="23">
        <f t="shared" ref="F208" si="35">TRUNC(D208*E208,2)</f>
        <v>0</v>
      </c>
    </row>
    <row r="209" spans="1:6" x14ac:dyDescent="0.25">
      <c r="A209" s="18" t="s">
        <v>19</v>
      </c>
      <c r="B209" s="19" t="s">
        <v>24</v>
      </c>
      <c r="C209" s="20" t="s">
        <v>23</v>
      </c>
      <c r="D209" s="21">
        <v>0.39</v>
      </c>
      <c r="E209" s="22"/>
      <c r="F209" s="23">
        <f>TRUNC(D209*E209,2)</f>
        <v>0</v>
      </c>
    </row>
    <row r="210" spans="1:6" x14ac:dyDescent="0.25">
      <c r="A210" s="18">
        <v>88316</v>
      </c>
      <c r="B210" s="19" t="s">
        <v>11</v>
      </c>
      <c r="C210" s="20" t="s">
        <v>10</v>
      </c>
      <c r="D210" s="21">
        <v>0.47500000000000003</v>
      </c>
      <c r="E210" s="22"/>
      <c r="F210" s="23">
        <f t="shared" ref="F210:F215" si="36">TRUNC(D210*E210,2)</f>
        <v>0</v>
      </c>
    </row>
    <row r="211" spans="1:6" x14ac:dyDescent="0.25">
      <c r="A211" s="18">
        <v>44480</v>
      </c>
      <c r="B211" s="19" t="s">
        <v>903</v>
      </c>
      <c r="C211" s="24" t="s">
        <v>28</v>
      </c>
      <c r="D211" s="21">
        <v>1.071</v>
      </c>
      <c r="E211" s="22"/>
      <c r="F211" s="23">
        <f t="shared" si="36"/>
        <v>0</v>
      </c>
    </row>
    <row r="212" spans="1:6" ht="33.75" x14ac:dyDescent="0.25">
      <c r="A212" s="18">
        <v>95967</v>
      </c>
      <c r="B212" s="19" t="s">
        <v>904</v>
      </c>
      <c r="C212" s="24" t="s">
        <v>10</v>
      </c>
      <c r="D212" s="21">
        <v>9.5000000000000001E-2</v>
      </c>
      <c r="E212" s="22"/>
      <c r="F212" s="23">
        <f t="shared" si="36"/>
        <v>0</v>
      </c>
    </row>
    <row r="213" spans="1:6" ht="33.75" x14ac:dyDescent="0.25">
      <c r="A213" s="18">
        <v>5915476</v>
      </c>
      <c r="B213" s="19" t="s">
        <v>905</v>
      </c>
      <c r="C213" s="24" t="s">
        <v>193</v>
      </c>
      <c r="D213" s="21">
        <f>0.018*1.25</f>
        <v>2.2499999999999999E-2</v>
      </c>
      <c r="E213" s="22"/>
      <c r="F213" s="23">
        <f t="shared" si="36"/>
        <v>0</v>
      </c>
    </row>
    <row r="214" spans="1:6" ht="22.5" x14ac:dyDescent="0.25">
      <c r="A214" s="18">
        <v>97918</v>
      </c>
      <c r="B214" s="19" t="s">
        <v>906</v>
      </c>
      <c r="C214" s="24" t="s">
        <v>907</v>
      </c>
      <c r="D214" s="21">
        <f>25*D213</f>
        <v>0.5625</v>
      </c>
      <c r="E214" s="22"/>
      <c r="F214" s="23">
        <f t="shared" si="36"/>
        <v>0</v>
      </c>
    </row>
    <row r="215" spans="1:6" ht="23.25" thickBot="1" x14ac:dyDescent="0.3">
      <c r="A215" s="41">
        <v>21151</v>
      </c>
      <c r="B215" s="45" t="s">
        <v>908</v>
      </c>
      <c r="C215" s="42" t="s">
        <v>113</v>
      </c>
      <c r="D215" s="31">
        <v>1E-4</v>
      </c>
      <c r="E215" s="43"/>
      <c r="F215" s="44">
        <f t="shared" si="36"/>
        <v>0</v>
      </c>
    </row>
    <row r="216" spans="1:6" ht="15.75" thickBot="1" x14ac:dyDescent="0.3">
      <c r="A216" s="25"/>
      <c r="B216" s="26"/>
      <c r="C216" s="26"/>
      <c r="D216" s="27"/>
      <c r="E216" s="28" t="s">
        <v>12</v>
      </c>
      <c r="F216" s="29">
        <f>SUM(F204:F215)</f>
        <v>0</v>
      </c>
    </row>
    <row r="217" spans="1:6" ht="15.75" thickBot="1" x14ac:dyDescent="0.3"/>
    <row r="218" spans="1:6" ht="15.75" thickBot="1" x14ac:dyDescent="0.3">
      <c r="A218" s="1"/>
      <c r="B218" s="2" t="s">
        <v>1</v>
      </c>
      <c r="F218" s="30"/>
    </row>
    <row r="219" spans="1:6" ht="15.75" thickBot="1" x14ac:dyDescent="0.3">
      <c r="A219" s="3"/>
      <c r="B219" s="4" t="s">
        <v>2</v>
      </c>
      <c r="E219" s="5" t="s">
        <v>3</v>
      </c>
      <c r="F219" s="6"/>
    </row>
    <row r="220" spans="1:6" ht="23.25" thickBot="1" x14ac:dyDescent="0.3">
      <c r="A220" s="7" t="s">
        <v>358</v>
      </c>
      <c r="B220" s="8" t="s">
        <v>359</v>
      </c>
      <c r="C220" s="9"/>
      <c r="D220" s="10"/>
      <c r="E220" s="11"/>
      <c r="F220" s="12" t="s">
        <v>47</v>
      </c>
    </row>
    <row r="221" spans="1:6" x14ac:dyDescent="0.25">
      <c r="A221" s="13" t="s">
        <v>4</v>
      </c>
      <c r="B221" s="14" t="s">
        <v>5</v>
      </c>
      <c r="C221" s="14" t="s">
        <v>6</v>
      </c>
      <c r="D221" s="15" t="s">
        <v>7</v>
      </c>
      <c r="E221" s="16" t="s">
        <v>8</v>
      </c>
      <c r="F221" s="17" t="s">
        <v>9</v>
      </c>
    </row>
    <row r="222" spans="1:6" ht="22.5" x14ac:dyDescent="0.25">
      <c r="A222" s="18">
        <v>90637</v>
      </c>
      <c r="B222" s="19" t="s">
        <v>909</v>
      </c>
      <c r="C222" s="20" t="s">
        <v>22</v>
      </c>
      <c r="D222" s="21">
        <v>8.5000000000000006E-2</v>
      </c>
      <c r="E222" s="22"/>
      <c r="F222" s="23">
        <f>TRUNC(D222*E222,2)</f>
        <v>0</v>
      </c>
    </row>
    <row r="223" spans="1:6" ht="22.5" x14ac:dyDescent="0.25">
      <c r="A223" s="18">
        <v>90638</v>
      </c>
      <c r="B223" s="19" t="s">
        <v>909</v>
      </c>
      <c r="C223" s="20" t="s">
        <v>23</v>
      </c>
      <c r="D223" s="21">
        <v>0.39</v>
      </c>
      <c r="E223" s="22"/>
      <c r="F223" s="23">
        <f>TRUNC(D223*E223,2)</f>
        <v>0</v>
      </c>
    </row>
    <row r="224" spans="1:6" x14ac:dyDescent="0.25">
      <c r="A224" s="18">
        <v>90643</v>
      </c>
      <c r="B224" s="19" t="s">
        <v>910</v>
      </c>
      <c r="C224" s="20" t="s">
        <v>22</v>
      </c>
      <c r="D224" s="21">
        <v>8.5000000000000006E-2</v>
      </c>
      <c r="E224" s="22"/>
      <c r="F224" s="23">
        <f t="shared" ref="F224" si="37">TRUNC(D224*E224,2)</f>
        <v>0</v>
      </c>
    </row>
    <row r="225" spans="1:6" x14ac:dyDescent="0.25">
      <c r="A225" s="18">
        <v>90644</v>
      </c>
      <c r="B225" s="19" t="s">
        <v>910</v>
      </c>
      <c r="C225" s="20" t="s">
        <v>23</v>
      </c>
      <c r="D225" s="21">
        <v>0.39</v>
      </c>
      <c r="E225" s="22"/>
      <c r="F225" s="23">
        <f>TRUNC(D225*E225,2)</f>
        <v>0</v>
      </c>
    </row>
    <row r="226" spans="1:6" x14ac:dyDescent="0.25">
      <c r="A226" s="18" t="s">
        <v>862</v>
      </c>
      <c r="B226" s="19" t="s">
        <v>911</v>
      </c>
      <c r="C226" s="20" t="s">
        <v>22</v>
      </c>
      <c r="D226" s="21">
        <v>8.5000000000000006E-2</v>
      </c>
      <c r="E226" s="22"/>
      <c r="F226" s="23">
        <f t="shared" ref="F226" si="38">TRUNC(D226*E226,2)</f>
        <v>0</v>
      </c>
    </row>
    <row r="227" spans="1:6" x14ac:dyDescent="0.25">
      <c r="A227" s="18" t="s">
        <v>862</v>
      </c>
      <c r="B227" s="19" t="s">
        <v>911</v>
      </c>
      <c r="C227" s="20" t="s">
        <v>23</v>
      </c>
      <c r="D227" s="21">
        <v>0.39</v>
      </c>
      <c r="E227" s="22"/>
      <c r="F227" s="23">
        <f>TRUNC(D227*E227,2)</f>
        <v>0</v>
      </c>
    </row>
    <row r="228" spans="1:6" x14ac:dyDescent="0.25">
      <c r="A228" s="18">
        <v>88316</v>
      </c>
      <c r="B228" s="19" t="s">
        <v>11</v>
      </c>
      <c r="C228" s="20" t="s">
        <v>10</v>
      </c>
      <c r="D228" s="21">
        <v>0.48875000000000002</v>
      </c>
      <c r="E228" s="22"/>
      <c r="F228" s="23">
        <f t="shared" ref="F228:F230" si="39">TRUNC(D228*E228,2)</f>
        <v>0</v>
      </c>
    </row>
    <row r="229" spans="1:6" ht="33.75" x14ac:dyDescent="0.25">
      <c r="A229" s="18">
        <v>95967</v>
      </c>
      <c r="B229" s="19" t="s">
        <v>904</v>
      </c>
      <c r="C229" s="24" t="s">
        <v>10</v>
      </c>
      <c r="D229" s="21">
        <v>9.5250000000000001E-2</v>
      </c>
      <c r="E229" s="22"/>
      <c r="F229" s="23">
        <f t="shared" si="39"/>
        <v>0</v>
      </c>
    </row>
    <row r="230" spans="1:6" ht="15.75" thickBot="1" x14ac:dyDescent="0.3">
      <c r="A230" s="18">
        <v>1379</v>
      </c>
      <c r="B230" s="19" t="s">
        <v>912</v>
      </c>
      <c r="C230" s="24" t="s">
        <v>179</v>
      </c>
      <c r="D230" s="21">
        <v>103.876</v>
      </c>
      <c r="E230" s="22"/>
      <c r="F230" s="23">
        <f t="shared" si="39"/>
        <v>0</v>
      </c>
    </row>
    <row r="231" spans="1:6" ht="15.75" thickBot="1" x14ac:dyDescent="0.3">
      <c r="A231" s="25"/>
      <c r="B231" s="26"/>
      <c r="C231" s="26"/>
      <c r="D231" s="27"/>
      <c r="E231" s="28" t="s">
        <v>12</v>
      </c>
      <c r="F231" s="29">
        <f>SUM(F222:F230)</f>
        <v>0</v>
      </c>
    </row>
    <row r="232" spans="1:6" ht="15.75" thickBot="1" x14ac:dyDescent="0.3"/>
    <row r="233" spans="1:6" ht="15.75" thickBot="1" x14ac:dyDescent="0.3">
      <c r="A233" s="1"/>
      <c r="B233" s="2" t="s">
        <v>1</v>
      </c>
      <c r="F233" s="30"/>
    </row>
    <row r="234" spans="1:6" ht="15.75" thickBot="1" x14ac:dyDescent="0.3">
      <c r="A234" s="3"/>
      <c r="B234" s="4" t="s">
        <v>2</v>
      </c>
      <c r="E234" s="5" t="s">
        <v>3</v>
      </c>
      <c r="F234" s="6"/>
    </row>
    <row r="235" spans="1:6" ht="15.75" thickBot="1" x14ac:dyDescent="0.3">
      <c r="A235" s="7" t="s">
        <v>360</v>
      </c>
      <c r="B235" s="8" t="s">
        <v>361</v>
      </c>
      <c r="C235" s="9"/>
      <c r="D235" s="10"/>
      <c r="E235" s="11"/>
      <c r="F235" s="12" t="s">
        <v>47</v>
      </c>
    </row>
    <row r="236" spans="1:6" x14ac:dyDescent="0.25">
      <c r="A236" s="13" t="s">
        <v>4</v>
      </c>
      <c r="B236" s="14" t="s">
        <v>5</v>
      </c>
      <c r="C236" s="14" t="s">
        <v>6</v>
      </c>
      <c r="D236" s="15" t="s">
        <v>7</v>
      </c>
      <c r="E236" s="16" t="s">
        <v>8</v>
      </c>
      <c r="F236" s="17" t="s">
        <v>9</v>
      </c>
    </row>
    <row r="237" spans="1:6" ht="22.5" x14ac:dyDescent="0.25">
      <c r="A237" s="18" t="s">
        <v>913</v>
      </c>
      <c r="B237" s="19" t="s">
        <v>992</v>
      </c>
      <c r="C237" s="20" t="s">
        <v>22</v>
      </c>
      <c r="D237" s="21">
        <v>2.5000000000000001E-2</v>
      </c>
      <c r="E237" s="22"/>
      <c r="F237" s="23">
        <f>TRUNC(D237*E237,2)</f>
        <v>0</v>
      </c>
    </row>
    <row r="238" spans="1:6" ht="22.5" x14ac:dyDescent="0.25">
      <c r="A238" s="18" t="s">
        <v>913</v>
      </c>
      <c r="B238" s="19" t="s">
        <v>992</v>
      </c>
      <c r="C238" s="20" t="s">
        <v>23</v>
      </c>
      <c r="D238" s="21">
        <v>0.35599999999999998</v>
      </c>
      <c r="E238" s="22"/>
      <c r="F238" s="23">
        <f>TRUNC(D238*E238,2)</f>
        <v>0</v>
      </c>
    </row>
    <row r="239" spans="1:6" x14ac:dyDescent="0.25">
      <c r="A239" s="18" t="s">
        <v>862</v>
      </c>
      <c r="B239" s="19" t="s">
        <v>911</v>
      </c>
      <c r="C239" s="20" t="s">
        <v>22</v>
      </c>
      <c r="D239" s="21">
        <v>2.5000000000000001E-2</v>
      </c>
      <c r="E239" s="22"/>
      <c r="F239" s="23">
        <f t="shared" ref="F239" si="40">TRUNC(D239*E239,2)</f>
        <v>0</v>
      </c>
    </row>
    <row r="240" spans="1:6" x14ac:dyDescent="0.25">
      <c r="A240" s="18" t="s">
        <v>862</v>
      </c>
      <c r="B240" s="19" t="s">
        <v>911</v>
      </c>
      <c r="C240" s="20" t="s">
        <v>23</v>
      </c>
      <c r="D240" s="21">
        <v>0.35599999999999998</v>
      </c>
      <c r="E240" s="22"/>
      <c r="F240" s="23">
        <f>TRUNC(D240*E240,2)</f>
        <v>0</v>
      </c>
    </row>
    <row r="241" spans="1:6" x14ac:dyDescent="0.25">
      <c r="A241" s="18">
        <v>88316</v>
      </c>
      <c r="B241" s="19" t="s">
        <v>11</v>
      </c>
      <c r="C241" s="20" t="s">
        <v>10</v>
      </c>
      <c r="D241" s="21">
        <v>4.4400000000000002E-2</v>
      </c>
      <c r="E241" s="22"/>
      <c r="F241" s="23">
        <f t="shared" ref="F241:F242" si="41">TRUNC(D241*E241,2)</f>
        <v>0</v>
      </c>
    </row>
    <row r="242" spans="1:6" ht="33.75" x14ac:dyDescent="0.25">
      <c r="A242" s="18">
        <v>95967</v>
      </c>
      <c r="B242" s="19" t="s">
        <v>904</v>
      </c>
      <c r="C242" s="24" t="s">
        <v>10</v>
      </c>
      <c r="D242" s="21">
        <v>9.5250000000000001E-2</v>
      </c>
      <c r="E242" s="22"/>
      <c r="F242" s="23">
        <f t="shared" si="41"/>
        <v>0</v>
      </c>
    </row>
    <row r="243" spans="1:6" x14ac:dyDescent="0.25">
      <c r="A243" s="18" t="s">
        <v>914</v>
      </c>
      <c r="B243" s="19" t="s">
        <v>993</v>
      </c>
      <c r="C243" s="24" t="s">
        <v>51</v>
      </c>
      <c r="D243" s="21">
        <v>5.6000000000000001E-2</v>
      </c>
      <c r="E243" s="22"/>
      <c r="F243" s="23">
        <f t="shared" ref="F243:F245" si="42">TRUNC(D243*E243,2)</f>
        <v>0</v>
      </c>
    </row>
    <row r="244" spans="1:6" x14ac:dyDescent="0.25">
      <c r="A244" s="18" t="s">
        <v>915</v>
      </c>
      <c r="B244" s="19" t="s">
        <v>994</v>
      </c>
      <c r="C244" s="24" t="s">
        <v>51</v>
      </c>
      <c r="D244" s="21">
        <v>5.6000000000000001E-2</v>
      </c>
      <c r="E244" s="22"/>
      <c r="F244" s="23">
        <f t="shared" si="42"/>
        <v>0</v>
      </c>
    </row>
    <row r="245" spans="1:6" ht="23.25" thickBot="1" x14ac:dyDescent="0.3">
      <c r="A245" s="18" t="s">
        <v>916</v>
      </c>
      <c r="B245" s="19" t="s">
        <v>995</v>
      </c>
      <c r="C245" s="24" t="s">
        <v>51</v>
      </c>
      <c r="D245" s="21">
        <v>5.6000000000000001E-2</v>
      </c>
      <c r="E245" s="22"/>
      <c r="F245" s="23">
        <f t="shared" si="42"/>
        <v>0</v>
      </c>
    </row>
    <row r="246" spans="1:6" ht="15.75" thickBot="1" x14ac:dyDescent="0.3">
      <c r="A246" s="25"/>
      <c r="B246" s="26"/>
      <c r="C246" s="26"/>
      <c r="D246" s="27"/>
      <c r="E246" s="28" t="s">
        <v>12</v>
      </c>
      <c r="F246" s="29">
        <f>SUM(F237:F245)</f>
        <v>0</v>
      </c>
    </row>
    <row r="247" spans="1:6" ht="15.75" thickBot="1" x14ac:dyDescent="0.3"/>
    <row r="248" spans="1:6" ht="15.75" thickBot="1" x14ac:dyDescent="0.3">
      <c r="A248" s="1"/>
      <c r="B248" s="2" t="s">
        <v>1</v>
      </c>
      <c r="F248" s="30"/>
    </row>
    <row r="249" spans="1:6" ht="15.75" thickBot="1" x14ac:dyDescent="0.3">
      <c r="A249" s="3"/>
      <c r="B249" s="4" t="s">
        <v>2</v>
      </c>
      <c r="E249" s="5" t="s">
        <v>3</v>
      </c>
      <c r="F249" s="6"/>
    </row>
    <row r="250" spans="1:6" ht="23.25" thickBot="1" x14ac:dyDescent="0.3">
      <c r="A250" s="7" t="s">
        <v>362</v>
      </c>
      <c r="B250" s="8" t="s">
        <v>363</v>
      </c>
      <c r="C250" s="9"/>
      <c r="D250" s="10"/>
      <c r="E250" s="11"/>
      <c r="F250" s="12" t="s">
        <v>30</v>
      </c>
    </row>
    <row r="251" spans="1:6" x14ac:dyDescent="0.25">
      <c r="A251" s="13" t="s">
        <v>4</v>
      </c>
      <c r="B251" s="14" t="s">
        <v>5</v>
      </c>
      <c r="C251" s="14" t="s">
        <v>6</v>
      </c>
      <c r="D251" s="15" t="s">
        <v>7</v>
      </c>
      <c r="E251" s="16" t="s">
        <v>8</v>
      </c>
      <c r="F251" s="17" t="s">
        <v>9</v>
      </c>
    </row>
    <row r="252" spans="1:6" ht="22.5" x14ac:dyDescent="0.25">
      <c r="A252" s="18" t="s">
        <v>917</v>
      </c>
      <c r="B252" s="19" t="s">
        <v>924</v>
      </c>
      <c r="C252" s="20" t="s">
        <v>22</v>
      </c>
      <c r="D252" s="21">
        <v>0.30020000000000002</v>
      </c>
      <c r="E252" s="22"/>
      <c r="F252" s="23">
        <f>TRUNC(D252*E252,2)</f>
        <v>0</v>
      </c>
    </row>
    <row r="253" spans="1:6" ht="22.5" x14ac:dyDescent="0.25">
      <c r="A253" s="18" t="s">
        <v>917</v>
      </c>
      <c r="B253" s="19" t="s">
        <v>924</v>
      </c>
      <c r="C253" s="20" t="s">
        <v>23</v>
      </c>
      <c r="D253" s="21">
        <v>0.1192</v>
      </c>
      <c r="E253" s="22"/>
      <c r="F253" s="23">
        <f>TRUNC(D253*E253,2)</f>
        <v>0</v>
      </c>
    </row>
    <row r="254" spans="1:6" x14ac:dyDescent="0.25">
      <c r="A254" s="18" t="s">
        <v>918</v>
      </c>
      <c r="B254" s="19" t="s">
        <v>925</v>
      </c>
      <c r="C254" s="20" t="s">
        <v>22</v>
      </c>
      <c r="D254" s="21">
        <v>0.12870000000000001</v>
      </c>
      <c r="E254" s="22"/>
      <c r="F254" s="23">
        <f t="shared" ref="F254:F259" si="43">TRUNC(D254*E254,2)</f>
        <v>0</v>
      </c>
    </row>
    <row r="255" spans="1:6" x14ac:dyDescent="0.25">
      <c r="A255" s="18" t="s">
        <v>918</v>
      </c>
      <c r="B255" s="19" t="s">
        <v>925</v>
      </c>
      <c r="C255" s="20" t="s">
        <v>23</v>
      </c>
      <c r="D255" s="21">
        <v>0.29070000000000001</v>
      </c>
      <c r="E255" s="22"/>
      <c r="F255" s="23">
        <f t="shared" si="43"/>
        <v>0</v>
      </c>
    </row>
    <row r="256" spans="1:6" x14ac:dyDescent="0.25">
      <c r="A256" s="53" t="s">
        <v>862</v>
      </c>
      <c r="B256" s="19" t="s">
        <v>911</v>
      </c>
      <c r="C256" s="20" t="s">
        <v>22</v>
      </c>
      <c r="D256" s="21">
        <v>0.20080321285140559</v>
      </c>
      <c r="E256" s="22"/>
      <c r="F256" s="23">
        <f t="shared" si="43"/>
        <v>0</v>
      </c>
    </row>
    <row r="257" spans="1:6" x14ac:dyDescent="0.25">
      <c r="A257" s="52" t="s">
        <v>862</v>
      </c>
      <c r="B257" s="19" t="s">
        <v>911</v>
      </c>
      <c r="C257" s="20" t="s">
        <v>23</v>
      </c>
      <c r="D257" s="21">
        <v>0.2185967871485944</v>
      </c>
      <c r="E257" s="22"/>
      <c r="F257" s="23">
        <f t="shared" si="43"/>
        <v>0</v>
      </c>
    </row>
    <row r="258" spans="1:6" x14ac:dyDescent="0.25">
      <c r="A258" s="18" t="s">
        <v>919</v>
      </c>
      <c r="B258" s="19" t="s">
        <v>926</v>
      </c>
      <c r="C258" s="20" t="s">
        <v>22</v>
      </c>
      <c r="D258" s="21">
        <v>0.1192</v>
      </c>
      <c r="E258" s="22"/>
      <c r="F258" s="23">
        <f t="shared" si="43"/>
        <v>0</v>
      </c>
    </row>
    <row r="259" spans="1:6" x14ac:dyDescent="0.25">
      <c r="A259" s="18" t="s">
        <v>919</v>
      </c>
      <c r="B259" s="19" t="s">
        <v>926</v>
      </c>
      <c r="C259" s="20" t="s">
        <v>23</v>
      </c>
      <c r="D259" s="21">
        <v>0.1192</v>
      </c>
      <c r="E259" s="22"/>
      <c r="F259" s="23">
        <f t="shared" si="43"/>
        <v>0</v>
      </c>
    </row>
    <row r="260" spans="1:6" ht="22.5" x14ac:dyDescent="0.25">
      <c r="A260" s="18">
        <v>90650</v>
      </c>
      <c r="B260" s="19" t="s">
        <v>902</v>
      </c>
      <c r="C260" s="20" t="s">
        <v>22</v>
      </c>
      <c r="D260" s="21">
        <v>0.10050000000000001</v>
      </c>
      <c r="E260" s="22"/>
      <c r="F260" s="23">
        <f t="shared" ref="F260" si="44">TRUNC(D260*E260,2)</f>
        <v>0</v>
      </c>
    </row>
    <row r="261" spans="1:6" ht="22.5" x14ac:dyDescent="0.25">
      <c r="A261" s="18">
        <v>90651</v>
      </c>
      <c r="B261" s="19" t="s">
        <v>902</v>
      </c>
      <c r="C261" s="20" t="s">
        <v>23</v>
      </c>
      <c r="D261" s="21">
        <v>0.31890000000000002</v>
      </c>
      <c r="E261" s="22"/>
      <c r="F261" s="23">
        <f>TRUNC(D261*E261,2)</f>
        <v>0</v>
      </c>
    </row>
    <row r="262" spans="1:6" x14ac:dyDescent="0.25">
      <c r="A262" s="18">
        <v>88309</v>
      </c>
      <c r="B262" s="19" t="s">
        <v>41</v>
      </c>
      <c r="C262" s="24" t="s">
        <v>10</v>
      </c>
      <c r="D262" s="21">
        <v>0.83879999999999999</v>
      </c>
      <c r="E262" s="22"/>
      <c r="F262" s="23">
        <f t="shared" ref="F262:F265" si="45">TRUNC(D262*E262,2)</f>
        <v>0</v>
      </c>
    </row>
    <row r="263" spans="1:6" x14ac:dyDescent="0.25">
      <c r="A263" s="18">
        <v>88316</v>
      </c>
      <c r="B263" s="19" t="s">
        <v>11</v>
      </c>
      <c r="C263" s="24" t="s">
        <v>10</v>
      </c>
      <c r="D263" s="21">
        <v>1.2582</v>
      </c>
      <c r="E263" s="22"/>
      <c r="F263" s="23">
        <f t="shared" si="45"/>
        <v>0</v>
      </c>
    </row>
    <row r="264" spans="1:6" ht="22.5" x14ac:dyDescent="0.25">
      <c r="A264" s="18">
        <v>88321</v>
      </c>
      <c r="B264" s="19" t="s">
        <v>927</v>
      </c>
      <c r="C264" s="24" t="s">
        <v>10</v>
      </c>
      <c r="D264" s="21">
        <v>0.30020000000000002</v>
      </c>
      <c r="E264" s="22"/>
      <c r="F264" s="23">
        <f t="shared" si="45"/>
        <v>0</v>
      </c>
    </row>
    <row r="265" spans="1:6" ht="22.5" x14ac:dyDescent="0.25">
      <c r="A265" s="18">
        <v>88249</v>
      </c>
      <c r="B265" s="19" t="s">
        <v>928</v>
      </c>
      <c r="C265" s="24" t="s">
        <v>10</v>
      </c>
      <c r="D265" s="21">
        <v>0.30020000000000002</v>
      </c>
      <c r="E265" s="22"/>
      <c r="F265" s="23">
        <f t="shared" si="45"/>
        <v>0</v>
      </c>
    </row>
    <row r="266" spans="1:6" ht="33.75" x14ac:dyDescent="0.25">
      <c r="A266" s="18">
        <v>95967</v>
      </c>
      <c r="B266" s="19" t="s">
        <v>904</v>
      </c>
      <c r="C266" s="24" t="s">
        <v>10</v>
      </c>
      <c r="D266" s="21">
        <v>0.49509999999999998</v>
      </c>
      <c r="E266" s="22"/>
      <c r="F266" s="23">
        <f t="shared" ref="F266:F275" si="46">TRUNC(D266*E266,2)</f>
        <v>0</v>
      </c>
    </row>
    <row r="267" spans="1:6" x14ac:dyDescent="0.25">
      <c r="A267" s="18" t="s">
        <v>920</v>
      </c>
      <c r="B267" s="19" t="s">
        <v>929</v>
      </c>
      <c r="C267" s="24" t="s">
        <v>922</v>
      </c>
      <c r="D267" s="21">
        <v>6.7999999999999996E-3</v>
      </c>
      <c r="E267" s="22"/>
      <c r="F267" s="23">
        <f t="shared" si="46"/>
        <v>0</v>
      </c>
    </row>
    <row r="268" spans="1:6" x14ac:dyDescent="0.25">
      <c r="A268" s="18" t="s">
        <v>921</v>
      </c>
      <c r="B268" s="19" t="s">
        <v>930</v>
      </c>
      <c r="C268" s="24" t="s">
        <v>922</v>
      </c>
      <c r="D268" s="21">
        <v>16.666699999999999</v>
      </c>
      <c r="E268" s="22"/>
      <c r="F268" s="23">
        <f t="shared" si="46"/>
        <v>0</v>
      </c>
    </row>
    <row r="269" spans="1:6" ht="22.5" x14ac:dyDescent="0.25">
      <c r="A269" s="18">
        <v>43667</v>
      </c>
      <c r="B269" s="19" t="s">
        <v>931</v>
      </c>
      <c r="C269" s="24" t="s">
        <v>922</v>
      </c>
      <c r="D269" s="21">
        <v>0.71704800000000002</v>
      </c>
      <c r="E269" s="22"/>
      <c r="F269" s="23">
        <f t="shared" si="46"/>
        <v>0</v>
      </c>
    </row>
    <row r="270" spans="1:6" x14ac:dyDescent="0.25">
      <c r="A270" s="18">
        <v>10957</v>
      </c>
      <c r="B270" s="19" t="s">
        <v>932</v>
      </c>
      <c r="C270" s="24" t="s">
        <v>922</v>
      </c>
      <c r="D270" s="21">
        <v>0.2351</v>
      </c>
      <c r="E270" s="22"/>
      <c r="F270" s="23">
        <f t="shared" si="46"/>
        <v>0</v>
      </c>
    </row>
    <row r="271" spans="1:6" x14ac:dyDescent="0.25">
      <c r="A271" s="18">
        <v>44480</v>
      </c>
      <c r="B271" s="19" t="s">
        <v>903</v>
      </c>
      <c r="C271" s="24" t="s">
        <v>28</v>
      </c>
      <c r="D271" s="21">
        <v>0.3</v>
      </c>
      <c r="E271" s="22"/>
      <c r="F271" s="23">
        <f t="shared" si="46"/>
        <v>0</v>
      </c>
    </row>
    <row r="272" spans="1:6" x14ac:dyDescent="0.25">
      <c r="A272" s="18">
        <v>98655</v>
      </c>
      <c r="B272" s="19" t="s">
        <v>933</v>
      </c>
      <c r="C272" s="24" t="s">
        <v>113</v>
      </c>
      <c r="D272" s="21">
        <v>0.33329999999999999</v>
      </c>
      <c r="E272" s="22"/>
      <c r="F272" s="23">
        <f t="shared" si="46"/>
        <v>0</v>
      </c>
    </row>
    <row r="273" spans="1:6" ht="22.5" x14ac:dyDescent="0.25">
      <c r="A273" s="18">
        <v>100974</v>
      </c>
      <c r="B273" s="19" t="s">
        <v>934</v>
      </c>
      <c r="C273" s="24" t="s">
        <v>28</v>
      </c>
      <c r="D273" s="21">
        <v>1.25</v>
      </c>
      <c r="E273" s="22"/>
      <c r="F273" s="23">
        <f t="shared" si="46"/>
        <v>0</v>
      </c>
    </row>
    <row r="274" spans="1:6" ht="22.5" x14ac:dyDescent="0.25">
      <c r="A274" s="18">
        <v>38464</v>
      </c>
      <c r="B274" s="19" t="s">
        <v>935</v>
      </c>
      <c r="C274" s="24" t="s">
        <v>28</v>
      </c>
      <c r="D274" s="21">
        <v>1.129</v>
      </c>
      <c r="E274" s="22"/>
      <c r="F274" s="23">
        <f t="shared" si="46"/>
        <v>0</v>
      </c>
    </row>
    <row r="275" spans="1:6" ht="23.25" thickBot="1" x14ac:dyDescent="0.3">
      <c r="A275" s="18">
        <v>95875</v>
      </c>
      <c r="B275" s="19" t="s">
        <v>936</v>
      </c>
      <c r="C275" s="24" t="s">
        <v>923</v>
      </c>
      <c r="D275" s="21">
        <v>31.25</v>
      </c>
      <c r="E275" s="22"/>
      <c r="F275" s="23">
        <f t="shared" si="46"/>
        <v>0</v>
      </c>
    </row>
    <row r="276" spans="1:6" ht="15.75" thickBot="1" x14ac:dyDescent="0.3">
      <c r="A276" s="25"/>
      <c r="B276" s="26"/>
      <c r="C276" s="26"/>
      <c r="D276" s="27"/>
      <c r="E276" s="28" t="s">
        <v>12</v>
      </c>
      <c r="F276" s="29">
        <f>SUM(F252:F275)</f>
        <v>0</v>
      </c>
    </row>
    <row r="277" spans="1:6" ht="15.75" thickBot="1" x14ac:dyDescent="0.3"/>
    <row r="278" spans="1:6" ht="15.75" thickBot="1" x14ac:dyDescent="0.3">
      <c r="A278" s="1"/>
      <c r="B278" s="2" t="s">
        <v>1</v>
      </c>
      <c r="F278" s="30"/>
    </row>
    <row r="279" spans="1:6" ht="15.75" thickBot="1" x14ac:dyDescent="0.3">
      <c r="A279" s="3"/>
      <c r="B279" s="4" t="s">
        <v>2</v>
      </c>
      <c r="E279" s="5" t="s">
        <v>3</v>
      </c>
      <c r="F279" s="6"/>
    </row>
    <row r="280" spans="1:6" ht="34.5" thickBot="1" x14ac:dyDescent="0.3">
      <c r="A280" s="7" t="s">
        <v>364</v>
      </c>
      <c r="B280" s="8" t="s">
        <v>365</v>
      </c>
      <c r="C280" s="9"/>
      <c r="D280" s="10"/>
      <c r="E280" s="11"/>
      <c r="F280" s="12" t="s">
        <v>30</v>
      </c>
    </row>
    <row r="281" spans="1:6" x14ac:dyDescent="0.25">
      <c r="A281" s="13" t="s">
        <v>4</v>
      </c>
      <c r="B281" s="14" t="s">
        <v>5</v>
      </c>
      <c r="C281" s="14" t="s">
        <v>6</v>
      </c>
      <c r="D281" s="15" t="s">
        <v>7</v>
      </c>
      <c r="E281" s="16" t="s">
        <v>8</v>
      </c>
      <c r="F281" s="17" t="s">
        <v>9</v>
      </c>
    </row>
    <row r="282" spans="1:6" ht="22.5" x14ac:dyDescent="0.25">
      <c r="A282" s="18" t="s">
        <v>917</v>
      </c>
      <c r="B282" s="19" t="s">
        <v>924</v>
      </c>
      <c r="C282" s="20" t="s">
        <v>22</v>
      </c>
      <c r="D282" s="21">
        <v>0.29110000000000003</v>
      </c>
      <c r="E282" s="22"/>
      <c r="F282" s="23">
        <f>TRUNC(D282*E282,2)</f>
        <v>0</v>
      </c>
    </row>
    <row r="283" spans="1:6" ht="22.5" x14ac:dyDescent="0.25">
      <c r="A283" s="18" t="s">
        <v>917</v>
      </c>
      <c r="B283" s="19" t="s">
        <v>924</v>
      </c>
      <c r="C283" s="20" t="s">
        <v>23</v>
      </c>
      <c r="D283" s="21">
        <v>0.11559999999999999</v>
      </c>
      <c r="E283" s="22"/>
      <c r="F283" s="23">
        <f>TRUNC(D283*E283,2)</f>
        <v>0</v>
      </c>
    </row>
    <row r="284" spans="1:6" x14ac:dyDescent="0.25">
      <c r="A284" s="18" t="s">
        <v>918</v>
      </c>
      <c r="B284" s="19" t="s">
        <v>925</v>
      </c>
      <c r="C284" s="20" t="s">
        <v>22</v>
      </c>
      <c r="D284" s="21">
        <v>0.1017</v>
      </c>
      <c r="E284" s="22"/>
      <c r="F284" s="23">
        <f t="shared" ref="F284:F290" si="47">TRUNC(D284*E284,2)</f>
        <v>0</v>
      </c>
    </row>
    <row r="285" spans="1:6" x14ac:dyDescent="0.25">
      <c r="A285" s="18" t="s">
        <v>918</v>
      </c>
      <c r="B285" s="19" t="s">
        <v>925</v>
      </c>
      <c r="C285" s="20" t="s">
        <v>23</v>
      </c>
      <c r="D285" s="21">
        <v>0.30499999999999999</v>
      </c>
      <c r="E285" s="22"/>
      <c r="F285" s="23">
        <f t="shared" si="47"/>
        <v>0</v>
      </c>
    </row>
    <row r="286" spans="1:6" x14ac:dyDescent="0.25">
      <c r="A286" s="53" t="s">
        <v>862</v>
      </c>
      <c r="B286" s="19" t="s">
        <v>911</v>
      </c>
      <c r="C286" s="20" t="s">
        <v>22</v>
      </c>
      <c r="D286" s="21">
        <v>0.20080321285140559</v>
      </c>
      <c r="E286" s="22"/>
      <c r="F286" s="23">
        <f t="shared" si="47"/>
        <v>0</v>
      </c>
    </row>
    <row r="287" spans="1:6" x14ac:dyDescent="0.25">
      <c r="A287" s="52" t="s">
        <v>862</v>
      </c>
      <c r="B287" s="19" t="s">
        <v>911</v>
      </c>
      <c r="C287" s="20" t="s">
        <v>23</v>
      </c>
      <c r="D287" s="21">
        <v>0.2059</v>
      </c>
      <c r="E287" s="22"/>
      <c r="F287" s="23">
        <f t="shared" si="47"/>
        <v>0</v>
      </c>
    </row>
    <row r="288" spans="1:6" x14ac:dyDescent="0.25">
      <c r="A288" s="18" t="s">
        <v>919</v>
      </c>
      <c r="B288" s="19" t="s">
        <v>926</v>
      </c>
      <c r="C288" s="20" t="s">
        <v>22</v>
      </c>
      <c r="D288" s="21">
        <v>0.29110000000000003</v>
      </c>
      <c r="E288" s="22"/>
      <c r="F288" s="23">
        <f t="shared" si="47"/>
        <v>0</v>
      </c>
    </row>
    <row r="289" spans="1:6" x14ac:dyDescent="0.25">
      <c r="A289" s="18" t="s">
        <v>919</v>
      </c>
      <c r="B289" s="19" t="s">
        <v>926</v>
      </c>
      <c r="C289" s="20" t="s">
        <v>23</v>
      </c>
      <c r="D289" s="21">
        <v>0.11559999999999999</v>
      </c>
      <c r="E289" s="22"/>
      <c r="F289" s="23">
        <f t="shared" si="47"/>
        <v>0</v>
      </c>
    </row>
    <row r="290" spans="1:6" ht="22.5" x14ac:dyDescent="0.25">
      <c r="A290" s="18">
        <v>90650</v>
      </c>
      <c r="B290" s="19" t="s">
        <v>902</v>
      </c>
      <c r="C290" s="20" t="s">
        <v>22</v>
      </c>
      <c r="D290" s="21">
        <v>8.3199999999999996E-2</v>
      </c>
      <c r="E290" s="22"/>
      <c r="F290" s="23">
        <f t="shared" si="47"/>
        <v>0</v>
      </c>
    </row>
    <row r="291" spans="1:6" ht="22.5" x14ac:dyDescent="0.25">
      <c r="A291" s="18">
        <v>90651</v>
      </c>
      <c r="B291" s="19" t="s">
        <v>902</v>
      </c>
      <c r="C291" s="20" t="s">
        <v>23</v>
      </c>
      <c r="D291" s="21">
        <v>0.32350000000000001</v>
      </c>
      <c r="E291" s="22"/>
      <c r="F291" s="23">
        <f>TRUNC(D291*E291,2)</f>
        <v>0</v>
      </c>
    </row>
    <row r="292" spans="1:6" x14ac:dyDescent="0.25">
      <c r="A292" s="18">
        <v>88309</v>
      </c>
      <c r="B292" s="19" t="s">
        <v>41</v>
      </c>
      <c r="C292" s="24" t="s">
        <v>10</v>
      </c>
      <c r="D292" s="21">
        <v>0.81340000000000001</v>
      </c>
      <c r="E292" s="22"/>
      <c r="F292" s="23">
        <f t="shared" ref="F292:F305" si="48">TRUNC(D292*E292,2)</f>
        <v>0</v>
      </c>
    </row>
    <row r="293" spans="1:6" x14ac:dyDescent="0.25">
      <c r="A293" s="18">
        <v>88316</v>
      </c>
      <c r="B293" s="19" t="s">
        <v>11</v>
      </c>
      <c r="C293" s="24" t="s">
        <v>10</v>
      </c>
      <c r="D293" s="21">
        <v>1.2201</v>
      </c>
      <c r="E293" s="22"/>
      <c r="F293" s="23">
        <f t="shared" si="48"/>
        <v>0</v>
      </c>
    </row>
    <row r="294" spans="1:6" ht="22.5" x14ac:dyDescent="0.25">
      <c r="A294" s="18">
        <v>88321</v>
      </c>
      <c r="B294" s="19" t="s">
        <v>927</v>
      </c>
      <c r="C294" s="24" t="s">
        <v>10</v>
      </c>
      <c r="D294" s="21">
        <v>0.29110000000000003</v>
      </c>
      <c r="E294" s="22"/>
      <c r="F294" s="23">
        <f t="shared" si="48"/>
        <v>0</v>
      </c>
    </row>
    <row r="295" spans="1:6" ht="22.5" x14ac:dyDescent="0.25">
      <c r="A295" s="18">
        <v>88249</v>
      </c>
      <c r="B295" s="19" t="s">
        <v>928</v>
      </c>
      <c r="C295" s="24" t="s">
        <v>10</v>
      </c>
      <c r="D295" s="21">
        <v>0.29110000000000003</v>
      </c>
      <c r="E295" s="22"/>
      <c r="F295" s="23">
        <f t="shared" si="48"/>
        <v>0</v>
      </c>
    </row>
    <row r="296" spans="1:6" ht="33.75" x14ac:dyDescent="0.25">
      <c r="A296" s="18">
        <v>95967</v>
      </c>
      <c r="B296" s="19" t="s">
        <v>904</v>
      </c>
      <c r="C296" s="24" t="s">
        <v>10</v>
      </c>
      <c r="D296" s="21">
        <v>0.40670000000000001</v>
      </c>
      <c r="E296" s="22"/>
      <c r="F296" s="23">
        <f t="shared" si="48"/>
        <v>0</v>
      </c>
    </row>
    <row r="297" spans="1:6" x14ac:dyDescent="0.25">
      <c r="A297" s="18" t="s">
        <v>920</v>
      </c>
      <c r="B297" s="19" t="s">
        <v>929</v>
      </c>
      <c r="C297" s="24" t="s">
        <v>922</v>
      </c>
      <c r="D297" s="21">
        <v>6.7999999999999996E-3</v>
      </c>
      <c r="E297" s="22"/>
      <c r="F297" s="23">
        <f t="shared" si="48"/>
        <v>0</v>
      </c>
    </row>
    <row r="298" spans="1:6" x14ac:dyDescent="0.25">
      <c r="A298" s="18" t="s">
        <v>921</v>
      </c>
      <c r="B298" s="19" t="s">
        <v>930</v>
      </c>
      <c r="C298" s="24" t="s">
        <v>922</v>
      </c>
      <c r="D298" s="21">
        <v>16.666699999999999</v>
      </c>
      <c r="E298" s="22"/>
      <c r="F298" s="23">
        <f t="shared" si="48"/>
        <v>0</v>
      </c>
    </row>
    <row r="299" spans="1:6" ht="22.5" x14ac:dyDescent="0.25">
      <c r="A299" s="18">
        <v>43667</v>
      </c>
      <c r="B299" s="19" t="s">
        <v>931</v>
      </c>
      <c r="C299" s="24" t="s">
        <v>922</v>
      </c>
      <c r="D299" s="21">
        <v>0.47803200000000001</v>
      </c>
      <c r="E299" s="22"/>
      <c r="F299" s="23">
        <f t="shared" si="48"/>
        <v>0</v>
      </c>
    </row>
    <row r="300" spans="1:6" x14ac:dyDescent="0.25">
      <c r="A300" s="18">
        <v>10957</v>
      </c>
      <c r="B300" s="19" t="s">
        <v>932</v>
      </c>
      <c r="C300" s="24" t="s">
        <v>922</v>
      </c>
      <c r="D300" s="21">
        <v>0.2351</v>
      </c>
      <c r="E300" s="22"/>
      <c r="F300" s="23">
        <f t="shared" si="48"/>
        <v>0</v>
      </c>
    </row>
    <row r="301" spans="1:6" x14ac:dyDescent="0.25">
      <c r="A301" s="18">
        <v>44480</v>
      </c>
      <c r="B301" s="19" t="s">
        <v>903</v>
      </c>
      <c r="C301" s="24" t="s">
        <v>28</v>
      </c>
      <c r="D301" s="21">
        <v>0.3</v>
      </c>
      <c r="E301" s="22"/>
      <c r="F301" s="23">
        <f t="shared" si="48"/>
        <v>0</v>
      </c>
    </row>
    <row r="302" spans="1:6" x14ac:dyDescent="0.25">
      <c r="A302" s="18">
        <v>98655</v>
      </c>
      <c r="B302" s="19" t="s">
        <v>933</v>
      </c>
      <c r="C302" s="24" t="s">
        <v>113</v>
      </c>
      <c r="D302" s="21">
        <v>0.22220000000000001</v>
      </c>
      <c r="E302" s="22"/>
      <c r="F302" s="23">
        <f t="shared" si="48"/>
        <v>0</v>
      </c>
    </row>
    <row r="303" spans="1:6" ht="22.5" x14ac:dyDescent="0.25">
      <c r="A303" s="18">
        <v>100974</v>
      </c>
      <c r="B303" s="19" t="s">
        <v>934</v>
      </c>
      <c r="C303" s="24" t="s">
        <v>28</v>
      </c>
      <c r="D303" s="21">
        <v>1.25</v>
      </c>
      <c r="E303" s="22"/>
      <c r="F303" s="23">
        <f t="shared" si="48"/>
        <v>0</v>
      </c>
    </row>
    <row r="304" spans="1:6" ht="22.5" x14ac:dyDescent="0.25">
      <c r="A304" s="18">
        <v>38464</v>
      </c>
      <c r="B304" s="19" t="s">
        <v>935</v>
      </c>
      <c r="C304" s="24" t="s">
        <v>28</v>
      </c>
      <c r="D304" s="21">
        <v>1.1266</v>
      </c>
      <c r="E304" s="22"/>
      <c r="F304" s="23">
        <f t="shared" si="48"/>
        <v>0</v>
      </c>
    </row>
    <row r="305" spans="1:6" ht="23.25" thickBot="1" x14ac:dyDescent="0.3">
      <c r="A305" s="18">
        <v>95875</v>
      </c>
      <c r="B305" s="19" t="s">
        <v>937</v>
      </c>
      <c r="C305" s="24" t="s">
        <v>923</v>
      </c>
      <c r="D305" s="21">
        <v>31.25</v>
      </c>
      <c r="E305" s="22"/>
      <c r="F305" s="23">
        <f t="shared" si="48"/>
        <v>0</v>
      </c>
    </row>
    <row r="306" spans="1:6" ht="15.75" thickBot="1" x14ac:dyDescent="0.3">
      <c r="A306" s="25"/>
      <c r="B306" s="26"/>
      <c r="C306" s="26"/>
      <c r="D306" s="27"/>
      <c r="E306" s="28" t="s">
        <v>12</v>
      </c>
      <c r="F306" s="29">
        <f>SUM(F282:F305)</f>
        <v>0</v>
      </c>
    </row>
    <row r="307" spans="1:6" ht="15.75" thickBot="1" x14ac:dyDescent="0.3"/>
    <row r="308" spans="1:6" ht="15.75" thickBot="1" x14ac:dyDescent="0.3">
      <c r="A308" s="1"/>
      <c r="B308" s="2" t="s">
        <v>1</v>
      </c>
      <c r="F308" s="30"/>
    </row>
    <row r="309" spans="1:6" ht="15.75" thickBot="1" x14ac:dyDescent="0.3">
      <c r="A309" s="3"/>
      <c r="B309" s="4" t="s">
        <v>2</v>
      </c>
      <c r="E309" s="5" t="s">
        <v>3</v>
      </c>
      <c r="F309" s="6"/>
    </row>
    <row r="310" spans="1:6" ht="34.5" thickBot="1" x14ac:dyDescent="0.3">
      <c r="A310" s="7" t="s">
        <v>366</v>
      </c>
      <c r="B310" s="8" t="s">
        <v>365</v>
      </c>
      <c r="C310" s="9"/>
      <c r="D310" s="10"/>
      <c r="E310" s="11"/>
      <c r="F310" s="12" t="s">
        <v>30</v>
      </c>
    </row>
    <row r="311" spans="1:6" x14ac:dyDescent="0.25">
      <c r="A311" s="13" t="s">
        <v>4</v>
      </c>
      <c r="B311" s="14" t="s">
        <v>5</v>
      </c>
      <c r="C311" s="14" t="s">
        <v>6</v>
      </c>
      <c r="D311" s="15" t="s">
        <v>7</v>
      </c>
      <c r="E311" s="16" t="s">
        <v>8</v>
      </c>
      <c r="F311" s="17" t="s">
        <v>9</v>
      </c>
    </row>
    <row r="312" spans="1:6" ht="22.5" x14ac:dyDescent="0.25">
      <c r="A312" s="18" t="s">
        <v>917</v>
      </c>
      <c r="B312" s="19" t="s">
        <v>924</v>
      </c>
      <c r="C312" s="20" t="s">
        <v>22</v>
      </c>
      <c r="D312" s="21">
        <v>0.28649999999999998</v>
      </c>
      <c r="E312" s="22"/>
      <c r="F312" s="23">
        <f>TRUNC(D312*E312,2)</f>
        <v>0</v>
      </c>
    </row>
    <row r="313" spans="1:6" ht="22.5" x14ac:dyDescent="0.25">
      <c r="A313" s="18" t="s">
        <v>917</v>
      </c>
      <c r="B313" s="19" t="s">
        <v>924</v>
      </c>
      <c r="C313" s="20" t="s">
        <v>23</v>
      </c>
      <c r="D313" s="21">
        <v>0.1138</v>
      </c>
      <c r="E313" s="22"/>
      <c r="F313" s="23">
        <f>TRUNC(D313*E313,2)</f>
        <v>0</v>
      </c>
    </row>
    <row r="314" spans="1:6" x14ac:dyDescent="0.25">
      <c r="A314" s="18" t="s">
        <v>918</v>
      </c>
      <c r="B314" s="19" t="s">
        <v>925</v>
      </c>
      <c r="C314" s="20" t="s">
        <v>22</v>
      </c>
      <c r="D314" s="21">
        <v>8.3400000000000002E-2</v>
      </c>
      <c r="E314" s="22"/>
      <c r="F314" s="23">
        <f t="shared" ref="F314:F320" si="49">TRUNC(D314*E314,2)</f>
        <v>0</v>
      </c>
    </row>
    <row r="315" spans="1:6" x14ac:dyDescent="0.25">
      <c r="A315" s="18" t="s">
        <v>918</v>
      </c>
      <c r="B315" s="19" t="s">
        <v>925</v>
      </c>
      <c r="C315" s="20" t="s">
        <v>23</v>
      </c>
      <c r="D315" s="21">
        <v>0.31690000000000002</v>
      </c>
      <c r="E315" s="22"/>
      <c r="F315" s="23">
        <f t="shared" si="49"/>
        <v>0</v>
      </c>
    </row>
    <row r="316" spans="1:6" x14ac:dyDescent="0.25">
      <c r="A316" s="53" t="s">
        <v>862</v>
      </c>
      <c r="B316" s="19" t="s">
        <v>911</v>
      </c>
      <c r="C316" s="20" t="s">
        <v>22</v>
      </c>
      <c r="D316" s="21">
        <v>0.20080321285140559</v>
      </c>
      <c r="E316" s="22"/>
      <c r="F316" s="23">
        <f t="shared" si="49"/>
        <v>0</v>
      </c>
    </row>
    <row r="317" spans="1:6" x14ac:dyDescent="0.25">
      <c r="A317" s="52" t="s">
        <v>862</v>
      </c>
      <c r="B317" s="19" t="s">
        <v>911</v>
      </c>
      <c r="C317" s="20" t="s">
        <v>23</v>
      </c>
      <c r="D317" s="21">
        <v>0.19950000000000001</v>
      </c>
      <c r="E317" s="22"/>
      <c r="F317" s="23">
        <f t="shared" si="49"/>
        <v>0</v>
      </c>
    </row>
    <row r="318" spans="1:6" x14ac:dyDescent="0.25">
      <c r="A318" s="18" t="s">
        <v>919</v>
      </c>
      <c r="B318" s="19" t="s">
        <v>926</v>
      </c>
      <c r="C318" s="20" t="s">
        <v>22</v>
      </c>
      <c r="D318" s="21">
        <v>0.28649999999999998</v>
      </c>
      <c r="E318" s="22"/>
      <c r="F318" s="23">
        <f t="shared" si="49"/>
        <v>0</v>
      </c>
    </row>
    <row r="319" spans="1:6" x14ac:dyDescent="0.25">
      <c r="A319" s="18" t="s">
        <v>919</v>
      </c>
      <c r="B319" s="19" t="s">
        <v>926</v>
      </c>
      <c r="C319" s="20" t="s">
        <v>23</v>
      </c>
      <c r="D319" s="21">
        <v>0.1138</v>
      </c>
      <c r="E319" s="22"/>
      <c r="F319" s="23">
        <f t="shared" si="49"/>
        <v>0</v>
      </c>
    </row>
    <row r="320" spans="1:6" ht="22.5" x14ac:dyDescent="0.25">
      <c r="A320" s="18">
        <v>90650</v>
      </c>
      <c r="B320" s="19" t="s">
        <v>902</v>
      </c>
      <c r="C320" s="20" t="s">
        <v>22</v>
      </c>
      <c r="D320" s="21">
        <v>6.8400000000000002E-2</v>
      </c>
      <c r="E320" s="22"/>
      <c r="F320" s="23">
        <f t="shared" si="49"/>
        <v>0</v>
      </c>
    </row>
    <row r="321" spans="1:6" ht="22.5" x14ac:dyDescent="0.25">
      <c r="A321" s="18">
        <v>90651</v>
      </c>
      <c r="B321" s="19" t="s">
        <v>902</v>
      </c>
      <c r="C321" s="20" t="s">
        <v>23</v>
      </c>
      <c r="D321" s="21">
        <v>0.33189999999999997</v>
      </c>
      <c r="E321" s="22"/>
      <c r="F321" s="23">
        <f>TRUNC(D321*E321,2)</f>
        <v>0</v>
      </c>
    </row>
    <row r="322" spans="1:6" x14ac:dyDescent="0.25">
      <c r="A322" s="18">
        <v>88309</v>
      </c>
      <c r="B322" s="19" t="s">
        <v>41</v>
      </c>
      <c r="C322" s="24" t="s">
        <v>10</v>
      </c>
      <c r="D322" s="21">
        <v>0.80069999999999997</v>
      </c>
      <c r="E322" s="22"/>
      <c r="F322" s="23">
        <f t="shared" ref="F322:F335" si="50">TRUNC(D322*E322,2)</f>
        <v>0</v>
      </c>
    </row>
    <row r="323" spans="1:6" x14ac:dyDescent="0.25">
      <c r="A323" s="18">
        <v>88316</v>
      </c>
      <c r="B323" s="19" t="s">
        <v>11</v>
      </c>
      <c r="C323" s="24" t="s">
        <v>10</v>
      </c>
      <c r="D323" s="21">
        <v>1.2010000000000001</v>
      </c>
      <c r="E323" s="22"/>
      <c r="F323" s="23">
        <f t="shared" si="50"/>
        <v>0</v>
      </c>
    </row>
    <row r="324" spans="1:6" ht="22.5" x14ac:dyDescent="0.25">
      <c r="A324" s="18">
        <v>88321</v>
      </c>
      <c r="B324" s="19" t="s">
        <v>927</v>
      </c>
      <c r="C324" s="24" t="s">
        <v>10</v>
      </c>
      <c r="D324" s="21">
        <v>0.28649999999999998</v>
      </c>
      <c r="E324" s="22"/>
      <c r="F324" s="23">
        <f t="shared" si="50"/>
        <v>0</v>
      </c>
    </row>
    <row r="325" spans="1:6" ht="22.5" x14ac:dyDescent="0.25">
      <c r="A325" s="18">
        <v>88249</v>
      </c>
      <c r="B325" s="19" t="s">
        <v>928</v>
      </c>
      <c r="C325" s="24" t="s">
        <v>10</v>
      </c>
      <c r="D325" s="21">
        <v>0.28649999999999998</v>
      </c>
      <c r="E325" s="22"/>
      <c r="F325" s="23">
        <f t="shared" si="50"/>
        <v>0</v>
      </c>
    </row>
    <row r="326" spans="1:6" ht="33.75" x14ac:dyDescent="0.25">
      <c r="A326" s="18">
        <v>95967</v>
      </c>
      <c r="B326" s="19" t="s">
        <v>904</v>
      </c>
      <c r="C326" s="24" t="s">
        <v>10</v>
      </c>
      <c r="D326" s="21">
        <v>0.40029999999999999</v>
      </c>
      <c r="E326" s="22"/>
      <c r="F326" s="23">
        <f t="shared" si="50"/>
        <v>0</v>
      </c>
    </row>
    <row r="327" spans="1:6" x14ac:dyDescent="0.25">
      <c r="A327" s="18" t="s">
        <v>920</v>
      </c>
      <c r="B327" s="19" t="s">
        <v>929</v>
      </c>
      <c r="C327" s="24" t="s">
        <v>922</v>
      </c>
      <c r="D327" s="21">
        <v>6.7999999999999996E-3</v>
      </c>
      <c r="E327" s="22"/>
      <c r="F327" s="23">
        <f t="shared" si="50"/>
        <v>0</v>
      </c>
    </row>
    <row r="328" spans="1:6" x14ac:dyDescent="0.25">
      <c r="A328" s="18" t="s">
        <v>921</v>
      </c>
      <c r="B328" s="19" t="s">
        <v>930</v>
      </c>
      <c r="C328" s="24" t="s">
        <v>922</v>
      </c>
      <c r="D328" s="21">
        <v>16.666699999999999</v>
      </c>
      <c r="E328" s="22"/>
      <c r="F328" s="23">
        <f t="shared" si="50"/>
        <v>0</v>
      </c>
    </row>
    <row r="329" spans="1:6" ht="22.5" x14ac:dyDescent="0.25">
      <c r="A329" s="18">
        <v>43667</v>
      </c>
      <c r="B329" s="19" t="s">
        <v>931</v>
      </c>
      <c r="C329" s="24" t="s">
        <v>922</v>
      </c>
      <c r="D329" s="21">
        <v>0.35852400000000001</v>
      </c>
      <c r="E329" s="22"/>
      <c r="F329" s="23">
        <f t="shared" si="50"/>
        <v>0</v>
      </c>
    </row>
    <row r="330" spans="1:6" x14ac:dyDescent="0.25">
      <c r="A330" s="18">
        <v>10957</v>
      </c>
      <c r="B330" s="19" t="s">
        <v>932</v>
      </c>
      <c r="C330" s="24" t="s">
        <v>922</v>
      </c>
      <c r="D330" s="21">
        <v>0.2351</v>
      </c>
      <c r="E330" s="22"/>
      <c r="F330" s="23">
        <f t="shared" si="50"/>
        <v>0</v>
      </c>
    </row>
    <row r="331" spans="1:6" x14ac:dyDescent="0.25">
      <c r="A331" s="18">
        <v>44480</v>
      </c>
      <c r="B331" s="19" t="s">
        <v>903</v>
      </c>
      <c r="C331" s="24" t="s">
        <v>28</v>
      </c>
      <c r="D331" s="21">
        <v>0.3</v>
      </c>
      <c r="E331" s="22"/>
      <c r="F331" s="23">
        <f t="shared" si="50"/>
        <v>0</v>
      </c>
    </row>
    <row r="332" spans="1:6" x14ac:dyDescent="0.25">
      <c r="A332" s="18">
        <v>98655</v>
      </c>
      <c r="B332" s="19" t="s">
        <v>933</v>
      </c>
      <c r="C332" s="24" t="s">
        <v>113</v>
      </c>
      <c r="D332" s="21">
        <v>0.16669999999999999</v>
      </c>
      <c r="E332" s="22"/>
      <c r="F332" s="23">
        <f t="shared" si="50"/>
        <v>0</v>
      </c>
    </row>
    <row r="333" spans="1:6" ht="22.5" x14ac:dyDescent="0.25">
      <c r="A333" s="18">
        <v>100974</v>
      </c>
      <c r="B333" s="19" t="s">
        <v>934</v>
      </c>
      <c r="C333" s="24" t="s">
        <v>28</v>
      </c>
      <c r="D333" s="21">
        <v>1.25</v>
      </c>
      <c r="E333" s="22"/>
      <c r="F333" s="23">
        <f t="shared" si="50"/>
        <v>0</v>
      </c>
    </row>
    <row r="334" spans="1:6" ht="22.5" x14ac:dyDescent="0.25">
      <c r="A334" s="18">
        <v>38464</v>
      </c>
      <c r="B334" s="19" t="s">
        <v>935</v>
      </c>
      <c r="C334" s="24" t="s">
        <v>28</v>
      </c>
      <c r="D334" s="21">
        <v>1.1217999999999999</v>
      </c>
      <c r="E334" s="22"/>
      <c r="F334" s="23">
        <f t="shared" si="50"/>
        <v>0</v>
      </c>
    </row>
    <row r="335" spans="1:6" ht="23.25" thickBot="1" x14ac:dyDescent="0.3">
      <c r="A335" s="18">
        <v>95875</v>
      </c>
      <c r="B335" s="19" t="s">
        <v>937</v>
      </c>
      <c r="C335" s="24" t="s">
        <v>923</v>
      </c>
      <c r="D335" s="21">
        <v>31.25</v>
      </c>
      <c r="E335" s="22"/>
      <c r="F335" s="23">
        <f t="shared" si="50"/>
        <v>0</v>
      </c>
    </row>
    <row r="336" spans="1:6" ht="15.75" thickBot="1" x14ac:dyDescent="0.3">
      <c r="A336" s="25"/>
      <c r="B336" s="26"/>
      <c r="C336" s="26"/>
      <c r="D336" s="27"/>
      <c r="E336" s="28" t="s">
        <v>12</v>
      </c>
      <c r="F336" s="29">
        <f>SUM(F312:F335)</f>
        <v>0</v>
      </c>
    </row>
    <row r="337" spans="1:6" ht="15.75" thickBot="1" x14ac:dyDescent="0.3"/>
    <row r="338" spans="1:6" ht="15.75" thickBot="1" x14ac:dyDescent="0.3">
      <c r="A338" s="1"/>
      <c r="B338" s="2" t="s">
        <v>1</v>
      </c>
      <c r="F338" s="30"/>
    </row>
    <row r="339" spans="1:6" ht="15.75" thickBot="1" x14ac:dyDescent="0.3">
      <c r="A339" s="3"/>
      <c r="B339" s="4" t="s">
        <v>2</v>
      </c>
      <c r="E339" s="5" t="s">
        <v>3</v>
      </c>
      <c r="F339" s="6"/>
    </row>
    <row r="340" spans="1:6" ht="23.25" thickBot="1" x14ac:dyDescent="0.3">
      <c r="A340" s="7" t="s">
        <v>367</v>
      </c>
      <c r="B340" s="8" t="s">
        <v>368</v>
      </c>
      <c r="C340" s="9"/>
      <c r="D340" s="10"/>
      <c r="E340" s="11"/>
      <c r="F340" s="12" t="s">
        <v>30</v>
      </c>
    </row>
    <row r="341" spans="1:6" x14ac:dyDescent="0.25">
      <c r="A341" s="13" t="s">
        <v>4</v>
      </c>
      <c r="B341" s="14" t="s">
        <v>5</v>
      </c>
      <c r="C341" s="14" t="s">
        <v>6</v>
      </c>
      <c r="D341" s="15" t="s">
        <v>7</v>
      </c>
      <c r="E341" s="16" t="s">
        <v>8</v>
      </c>
      <c r="F341" s="17" t="s">
        <v>9</v>
      </c>
    </row>
    <row r="342" spans="1:6" ht="22.5" x14ac:dyDescent="0.25">
      <c r="A342" s="18" t="s">
        <v>917</v>
      </c>
      <c r="B342" s="19" t="s">
        <v>924</v>
      </c>
      <c r="C342" s="20" t="s">
        <v>22</v>
      </c>
      <c r="D342" s="21">
        <v>0.26650000000000001</v>
      </c>
      <c r="E342" s="22"/>
      <c r="F342" s="23">
        <f>TRUNC(D342*E342,2)</f>
        <v>0</v>
      </c>
    </row>
    <row r="343" spans="1:6" ht="22.5" x14ac:dyDescent="0.25">
      <c r="A343" s="18" t="s">
        <v>917</v>
      </c>
      <c r="B343" s="19" t="s">
        <v>924</v>
      </c>
      <c r="C343" s="20" t="s">
        <v>23</v>
      </c>
      <c r="D343" s="21">
        <v>0.10589999999999999</v>
      </c>
      <c r="E343" s="22"/>
      <c r="F343" s="23">
        <f>TRUNC(D343*E343,2)</f>
        <v>0</v>
      </c>
    </row>
    <row r="344" spans="1:6" x14ac:dyDescent="0.25">
      <c r="A344" s="18" t="s">
        <v>918</v>
      </c>
      <c r="B344" s="19" t="s">
        <v>925</v>
      </c>
      <c r="C344" s="20" t="s">
        <v>22</v>
      </c>
      <c r="D344" s="21">
        <v>0.1132</v>
      </c>
      <c r="E344" s="22"/>
      <c r="F344" s="23">
        <f t="shared" ref="F344:F350" si="51">TRUNC(D344*E344,2)</f>
        <v>0</v>
      </c>
    </row>
    <row r="345" spans="1:6" x14ac:dyDescent="0.25">
      <c r="A345" s="18" t="s">
        <v>918</v>
      </c>
      <c r="B345" s="19" t="s">
        <v>925</v>
      </c>
      <c r="C345" s="20" t="s">
        <v>23</v>
      </c>
      <c r="D345" s="21">
        <v>0.25919999999999999</v>
      </c>
      <c r="E345" s="22"/>
      <c r="F345" s="23">
        <f t="shared" si="51"/>
        <v>0</v>
      </c>
    </row>
    <row r="346" spans="1:6" x14ac:dyDescent="0.25">
      <c r="A346" s="53" t="s">
        <v>862</v>
      </c>
      <c r="B346" s="19" t="s">
        <v>911</v>
      </c>
      <c r="C346" s="20" t="s">
        <v>22</v>
      </c>
      <c r="D346" s="21">
        <v>0.20080321285140559</v>
      </c>
      <c r="E346" s="22"/>
      <c r="F346" s="23">
        <f t="shared" si="51"/>
        <v>0</v>
      </c>
    </row>
    <row r="347" spans="1:6" x14ac:dyDescent="0.25">
      <c r="A347" s="52" t="s">
        <v>862</v>
      </c>
      <c r="B347" s="19" t="s">
        <v>911</v>
      </c>
      <c r="C347" s="20" t="s">
        <v>23</v>
      </c>
      <c r="D347" s="21">
        <v>0.1716</v>
      </c>
      <c r="E347" s="22"/>
      <c r="F347" s="23">
        <f t="shared" si="51"/>
        <v>0</v>
      </c>
    </row>
    <row r="348" spans="1:6" x14ac:dyDescent="0.25">
      <c r="A348" s="18" t="s">
        <v>919</v>
      </c>
      <c r="B348" s="19" t="s">
        <v>926</v>
      </c>
      <c r="C348" s="20" t="s">
        <v>22</v>
      </c>
      <c r="D348" s="21">
        <v>0.26650000000000001</v>
      </c>
      <c r="E348" s="22"/>
      <c r="F348" s="23">
        <f t="shared" si="51"/>
        <v>0</v>
      </c>
    </row>
    <row r="349" spans="1:6" x14ac:dyDescent="0.25">
      <c r="A349" s="18" t="s">
        <v>919</v>
      </c>
      <c r="B349" s="19" t="s">
        <v>926</v>
      </c>
      <c r="C349" s="20" t="s">
        <v>23</v>
      </c>
      <c r="D349" s="21">
        <v>0.10589999999999999</v>
      </c>
      <c r="E349" s="22"/>
      <c r="F349" s="23">
        <f t="shared" si="51"/>
        <v>0</v>
      </c>
    </row>
    <row r="350" spans="1:6" ht="22.5" x14ac:dyDescent="0.25">
      <c r="A350" s="18">
        <v>90650</v>
      </c>
      <c r="B350" s="19" t="s">
        <v>902</v>
      </c>
      <c r="C350" s="20" t="s">
        <v>22</v>
      </c>
      <c r="D350" s="21">
        <v>9.2600000000000002E-2</v>
      </c>
      <c r="E350" s="22"/>
      <c r="F350" s="23">
        <f t="shared" si="51"/>
        <v>0</v>
      </c>
    </row>
    <row r="351" spans="1:6" ht="22.5" x14ac:dyDescent="0.25">
      <c r="A351" s="18">
        <v>90651</v>
      </c>
      <c r="B351" s="19" t="s">
        <v>902</v>
      </c>
      <c r="C351" s="20" t="s">
        <v>23</v>
      </c>
      <c r="D351" s="21">
        <v>0.27979999999999999</v>
      </c>
      <c r="E351" s="22"/>
      <c r="F351" s="23">
        <f>TRUNC(D351*E351,2)</f>
        <v>0</v>
      </c>
    </row>
    <row r="352" spans="1:6" x14ac:dyDescent="0.25">
      <c r="A352" s="18">
        <v>88309</v>
      </c>
      <c r="B352" s="19" t="s">
        <v>41</v>
      </c>
      <c r="C352" s="24" t="s">
        <v>10</v>
      </c>
      <c r="D352" s="21">
        <v>0.74480000000000002</v>
      </c>
      <c r="E352" s="22"/>
      <c r="F352" s="23">
        <f t="shared" ref="F352:F365" si="52">TRUNC(D352*E352,2)</f>
        <v>0</v>
      </c>
    </row>
    <row r="353" spans="1:6" x14ac:dyDescent="0.25">
      <c r="A353" s="18">
        <v>88316</v>
      </c>
      <c r="B353" s="19" t="s">
        <v>11</v>
      </c>
      <c r="C353" s="24" t="s">
        <v>10</v>
      </c>
      <c r="D353" s="21">
        <v>1.1172</v>
      </c>
      <c r="E353" s="22"/>
      <c r="F353" s="23">
        <f t="shared" si="52"/>
        <v>0</v>
      </c>
    </row>
    <row r="354" spans="1:6" ht="22.5" x14ac:dyDescent="0.25">
      <c r="A354" s="18">
        <v>88321</v>
      </c>
      <c r="B354" s="19" t="s">
        <v>927</v>
      </c>
      <c r="C354" s="24" t="s">
        <v>10</v>
      </c>
      <c r="D354" s="21">
        <v>0.26650000000000001</v>
      </c>
      <c r="E354" s="22"/>
      <c r="F354" s="23">
        <f t="shared" si="52"/>
        <v>0</v>
      </c>
    </row>
    <row r="355" spans="1:6" ht="22.5" x14ac:dyDescent="0.25">
      <c r="A355" s="18">
        <v>88249</v>
      </c>
      <c r="B355" s="19" t="s">
        <v>928</v>
      </c>
      <c r="C355" s="24" t="s">
        <v>10</v>
      </c>
      <c r="D355" s="21">
        <v>0.26650000000000001</v>
      </c>
      <c r="E355" s="22"/>
      <c r="F355" s="23">
        <f t="shared" si="52"/>
        <v>0</v>
      </c>
    </row>
    <row r="356" spans="1:6" ht="33.75" x14ac:dyDescent="0.25">
      <c r="A356" s="18">
        <v>95967</v>
      </c>
      <c r="B356" s="19" t="s">
        <v>904</v>
      </c>
      <c r="C356" s="24" t="s">
        <v>10</v>
      </c>
      <c r="D356" s="21">
        <v>0.37240000000000001</v>
      </c>
      <c r="E356" s="22"/>
      <c r="F356" s="23">
        <f t="shared" si="52"/>
        <v>0</v>
      </c>
    </row>
    <row r="357" spans="1:6" x14ac:dyDescent="0.25">
      <c r="A357" s="18" t="s">
        <v>920</v>
      </c>
      <c r="B357" s="19" t="s">
        <v>929</v>
      </c>
      <c r="C357" s="24" t="s">
        <v>922</v>
      </c>
      <c r="D357" s="21">
        <v>6.7999999999999996E-3</v>
      </c>
      <c r="E357" s="22"/>
      <c r="F357" s="23">
        <f t="shared" si="52"/>
        <v>0</v>
      </c>
    </row>
    <row r="358" spans="1:6" x14ac:dyDescent="0.25">
      <c r="A358" s="18" t="s">
        <v>921</v>
      </c>
      <c r="B358" s="19" t="s">
        <v>930</v>
      </c>
      <c r="C358" s="24" t="s">
        <v>922</v>
      </c>
      <c r="D358" s="21">
        <v>16.666699999999999</v>
      </c>
      <c r="E358" s="22"/>
      <c r="F358" s="23">
        <f t="shared" si="52"/>
        <v>0</v>
      </c>
    </row>
    <row r="359" spans="1:6" ht="22.5" x14ac:dyDescent="0.25">
      <c r="A359" s="18">
        <v>43667</v>
      </c>
      <c r="B359" s="19" t="s">
        <v>931</v>
      </c>
      <c r="C359" s="24" t="s">
        <v>922</v>
      </c>
      <c r="D359" s="21">
        <v>0.53778599999999999</v>
      </c>
      <c r="E359" s="22"/>
      <c r="F359" s="23">
        <f t="shared" si="52"/>
        <v>0</v>
      </c>
    </row>
    <row r="360" spans="1:6" x14ac:dyDescent="0.25">
      <c r="A360" s="18">
        <v>10957</v>
      </c>
      <c r="B360" s="19" t="s">
        <v>932</v>
      </c>
      <c r="C360" s="24" t="s">
        <v>922</v>
      </c>
      <c r="D360" s="21">
        <v>0.2351</v>
      </c>
      <c r="E360" s="22"/>
      <c r="F360" s="23">
        <f t="shared" si="52"/>
        <v>0</v>
      </c>
    </row>
    <row r="361" spans="1:6" x14ac:dyDescent="0.25">
      <c r="A361" s="18">
        <v>44480</v>
      </c>
      <c r="B361" s="19" t="s">
        <v>903</v>
      </c>
      <c r="C361" s="24" t="s">
        <v>28</v>
      </c>
      <c r="D361" s="21">
        <v>0.3</v>
      </c>
      <c r="E361" s="22"/>
      <c r="F361" s="23">
        <f t="shared" si="52"/>
        <v>0</v>
      </c>
    </row>
    <row r="362" spans="1:6" x14ac:dyDescent="0.25">
      <c r="A362" s="18">
        <v>98655</v>
      </c>
      <c r="B362" s="19" t="s">
        <v>933</v>
      </c>
      <c r="C362" s="24" t="s">
        <v>113</v>
      </c>
      <c r="D362" s="21">
        <v>0.25</v>
      </c>
      <c r="E362" s="22"/>
      <c r="F362" s="23">
        <f t="shared" si="52"/>
        <v>0</v>
      </c>
    </row>
    <row r="363" spans="1:6" ht="22.5" x14ac:dyDescent="0.25">
      <c r="A363" s="18">
        <v>100974</v>
      </c>
      <c r="B363" s="19" t="s">
        <v>934</v>
      </c>
      <c r="C363" s="24" t="s">
        <v>28</v>
      </c>
      <c r="D363" s="21">
        <v>1.25</v>
      </c>
      <c r="E363" s="22"/>
      <c r="F363" s="23">
        <f t="shared" si="52"/>
        <v>0</v>
      </c>
    </row>
    <row r="364" spans="1:6" ht="22.5" x14ac:dyDescent="0.25">
      <c r="A364" s="18">
        <v>38464</v>
      </c>
      <c r="B364" s="19" t="s">
        <v>935</v>
      </c>
      <c r="C364" s="24" t="s">
        <v>28</v>
      </c>
      <c r="D364" s="21">
        <v>1.1274</v>
      </c>
      <c r="E364" s="22"/>
      <c r="F364" s="23">
        <f t="shared" si="52"/>
        <v>0</v>
      </c>
    </row>
    <row r="365" spans="1:6" ht="23.25" thickBot="1" x14ac:dyDescent="0.3">
      <c r="A365" s="18">
        <v>95875</v>
      </c>
      <c r="B365" s="19" t="s">
        <v>937</v>
      </c>
      <c r="C365" s="24" t="s">
        <v>923</v>
      </c>
      <c r="D365" s="21">
        <v>31.25</v>
      </c>
      <c r="E365" s="22"/>
      <c r="F365" s="23">
        <f t="shared" si="52"/>
        <v>0</v>
      </c>
    </row>
    <row r="366" spans="1:6" ht="15.75" thickBot="1" x14ac:dyDescent="0.3">
      <c r="A366" s="25"/>
      <c r="B366" s="26"/>
      <c r="C366" s="26"/>
      <c r="D366" s="27"/>
      <c r="E366" s="28" t="s">
        <v>12</v>
      </c>
      <c r="F366" s="29">
        <f>SUM(F342:F365)</f>
        <v>0</v>
      </c>
    </row>
    <row r="367" spans="1:6" ht="15.75" thickBot="1" x14ac:dyDescent="0.3"/>
    <row r="368" spans="1:6" ht="15.75" thickBot="1" x14ac:dyDescent="0.3">
      <c r="A368" s="1"/>
      <c r="B368" s="2" t="s">
        <v>1</v>
      </c>
      <c r="F368" s="30"/>
    </row>
    <row r="369" spans="1:6" ht="15.75" thickBot="1" x14ac:dyDescent="0.3">
      <c r="A369" s="3"/>
      <c r="B369" s="4" t="s">
        <v>2</v>
      </c>
      <c r="E369" s="5" t="s">
        <v>3</v>
      </c>
      <c r="F369" s="6"/>
    </row>
    <row r="370" spans="1:6" ht="26.25" customHeight="1" thickBot="1" x14ac:dyDescent="0.3">
      <c r="A370" s="7" t="s">
        <v>369</v>
      </c>
      <c r="B370" s="8" t="s">
        <v>370</v>
      </c>
      <c r="C370" s="9"/>
      <c r="D370" s="10"/>
      <c r="E370" s="11"/>
      <c r="F370" s="12" t="s">
        <v>30</v>
      </c>
    </row>
    <row r="371" spans="1:6" x14ac:dyDescent="0.25">
      <c r="A371" s="13" t="s">
        <v>4</v>
      </c>
      <c r="B371" s="14" t="s">
        <v>5</v>
      </c>
      <c r="C371" s="14" t="s">
        <v>6</v>
      </c>
      <c r="D371" s="15" t="s">
        <v>7</v>
      </c>
      <c r="E371" s="16" t="s">
        <v>8</v>
      </c>
      <c r="F371" s="17" t="s">
        <v>9</v>
      </c>
    </row>
    <row r="372" spans="1:6" ht="22.5" x14ac:dyDescent="0.25">
      <c r="A372" s="18" t="s">
        <v>917</v>
      </c>
      <c r="B372" s="19" t="s">
        <v>924</v>
      </c>
      <c r="C372" s="20" t="s">
        <v>22</v>
      </c>
      <c r="D372" s="21">
        <v>0.26140000000000002</v>
      </c>
      <c r="E372" s="22"/>
      <c r="F372" s="23">
        <f>TRUNC(D372*E372,2)</f>
        <v>0</v>
      </c>
    </row>
    <row r="373" spans="1:6" ht="22.5" x14ac:dyDescent="0.25">
      <c r="A373" s="18" t="s">
        <v>917</v>
      </c>
      <c r="B373" s="19" t="s">
        <v>924</v>
      </c>
      <c r="C373" s="20" t="s">
        <v>23</v>
      </c>
      <c r="D373" s="21">
        <v>0.1038</v>
      </c>
      <c r="E373" s="22"/>
      <c r="F373" s="23">
        <f>TRUNC(D373*E373,2)</f>
        <v>0</v>
      </c>
    </row>
    <row r="374" spans="1:6" x14ac:dyDescent="0.25">
      <c r="A374" s="18" t="s">
        <v>918</v>
      </c>
      <c r="B374" s="19" t="s">
        <v>925</v>
      </c>
      <c r="C374" s="20" t="s">
        <v>22</v>
      </c>
      <c r="D374" s="21">
        <v>9.06E-2</v>
      </c>
      <c r="E374" s="22"/>
      <c r="F374" s="23">
        <f t="shared" ref="F374:F380" si="53">TRUNC(D374*E374,2)</f>
        <v>0</v>
      </c>
    </row>
    <row r="375" spans="1:6" x14ac:dyDescent="0.25">
      <c r="A375" s="18" t="s">
        <v>918</v>
      </c>
      <c r="B375" s="19" t="s">
        <v>925</v>
      </c>
      <c r="C375" s="20" t="s">
        <v>23</v>
      </c>
      <c r="D375" s="21">
        <v>0.2747</v>
      </c>
      <c r="E375" s="22"/>
      <c r="F375" s="23">
        <f t="shared" si="53"/>
        <v>0</v>
      </c>
    </row>
    <row r="376" spans="1:6" x14ac:dyDescent="0.25">
      <c r="A376" s="53" t="s">
        <v>862</v>
      </c>
      <c r="B376" s="19" t="s">
        <v>911</v>
      </c>
      <c r="C376" s="20" t="s">
        <v>22</v>
      </c>
      <c r="D376" s="21">
        <v>0.20080321285140559</v>
      </c>
      <c r="E376" s="22"/>
      <c r="F376" s="23">
        <f t="shared" si="53"/>
        <v>0</v>
      </c>
    </row>
    <row r="377" spans="1:6" x14ac:dyDescent="0.25">
      <c r="A377" s="52" t="s">
        <v>862</v>
      </c>
      <c r="B377" s="19" t="s">
        <v>911</v>
      </c>
      <c r="C377" s="20" t="s">
        <v>23</v>
      </c>
      <c r="D377" s="21">
        <v>0.16450000000000001</v>
      </c>
      <c r="E377" s="22"/>
      <c r="F377" s="23">
        <f t="shared" si="53"/>
        <v>0</v>
      </c>
    </row>
    <row r="378" spans="1:6" x14ac:dyDescent="0.25">
      <c r="A378" s="18" t="s">
        <v>919</v>
      </c>
      <c r="B378" s="19" t="s">
        <v>926</v>
      </c>
      <c r="C378" s="20" t="s">
        <v>22</v>
      </c>
      <c r="D378" s="21">
        <v>0.26140000000000002</v>
      </c>
      <c r="E378" s="22"/>
      <c r="F378" s="23">
        <f t="shared" si="53"/>
        <v>0</v>
      </c>
    </row>
    <row r="379" spans="1:6" x14ac:dyDescent="0.25">
      <c r="A379" s="18" t="s">
        <v>919</v>
      </c>
      <c r="B379" s="19" t="s">
        <v>926</v>
      </c>
      <c r="C379" s="20" t="s">
        <v>23</v>
      </c>
      <c r="D379" s="21">
        <v>0.10589999999999999</v>
      </c>
      <c r="E379" s="22"/>
      <c r="F379" s="23">
        <f t="shared" si="53"/>
        <v>0</v>
      </c>
    </row>
    <row r="380" spans="1:6" ht="22.5" x14ac:dyDescent="0.25">
      <c r="A380" s="18">
        <v>90650</v>
      </c>
      <c r="B380" s="19" t="s">
        <v>902</v>
      </c>
      <c r="C380" s="20" t="s">
        <v>22</v>
      </c>
      <c r="D380" s="21">
        <v>7.5600000000000001E-2</v>
      </c>
      <c r="E380" s="22"/>
      <c r="F380" s="23">
        <f t="shared" si="53"/>
        <v>0</v>
      </c>
    </row>
    <row r="381" spans="1:6" ht="22.5" x14ac:dyDescent="0.25">
      <c r="A381" s="18">
        <v>90651</v>
      </c>
      <c r="B381" s="19" t="s">
        <v>902</v>
      </c>
      <c r="C381" s="20" t="s">
        <v>23</v>
      </c>
      <c r="D381" s="21">
        <v>0.28970000000000001</v>
      </c>
      <c r="E381" s="22"/>
      <c r="F381" s="23">
        <f>TRUNC(D381*E381,2)</f>
        <v>0</v>
      </c>
    </row>
    <row r="382" spans="1:6" x14ac:dyDescent="0.25">
      <c r="A382" s="18">
        <v>88309</v>
      </c>
      <c r="B382" s="19" t="s">
        <v>41</v>
      </c>
      <c r="C382" s="24" t="s">
        <v>10</v>
      </c>
      <c r="D382" s="21">
        <v>0.73050000000000004</v>
      </c>
      <c r="E382" s="22"/>
      <c r="F382" s="23">
        <f t="shared" ref="F382:F395" si="54">TRUNC(D382*E382,2)</f>
        <v>0</v>
      </c>
    </row>
    <row r="383" spans="1:6" x14ac:dyDescent="0.25">
      <c r="A383" s="18">
        <v>88316</v>
      </c>
      <c r="B383" s="19" t="s">
        <v>11</v>
      </c>
      <c r="C383" s="24" t="s">
        <v>10</v>
      </c>
      <c r="D383" s="21">
        <v>1.0958000000000001</v>
      </c>
      <c r="E383" s="22"/>
      <c r="F383" s="23">
        <f t="shared" si="54"/>
        <v>0</v>
      </c>
    </row>
    <row r="384" spans="1:6" ht="22.5" x14ac:dyDescent="0.25">
      <c r="A384" s="18">
        <v>88321</v>
      </c>
      <c r="B384" s="19" t="s">
        <v>927</v>
      </c>
      <c r="C384" s="24" t="s">
        <v>10</v>
      </c>
      <c r="D384" s="21">
        <v>0.26140000000000002</v>
      </c>
      <c r="E384" s="22"/>
      <c r="F384" s="23">
        <f t="shared" si="54"/>
        <v>0</v>
      </c>
    </row>
    <row r="385" spans="1:6" ht="22.5" x14ac:dyDescent="0.25">
      <c r="A385" s="18">
        <v>88249</v>
      </c>
      <c r="B385" s="19" t="s">
        <v>928</v>
      </c>
      <c r="C385" s="24" t="s">
        <v>10</v>
      </c>
      <c r="D385" s="21">
        <v>0.26140000000000002</v>
      </c>
      <c r="E385" s="22"/>
      <c r="F385" s="23">
        <f t="shared" si="54"/>
        <v>0</v>
      </c>
    </row>
    <row r="386" spans="1:6" ht="33.75" x14ac:dyDescent="0.25">
      <c r="A386" s="18">
        <v>95967</v>
      </c>
      <c r="B386" s="19" t="s">
        <v>904</v>
      </c>
      <c r="C386" s="24" t="s">
        <v>10</v>
      </c>
      <c r="D386" s="21">
        <v>0.36530000000000001</v>
      </c>
      <c r="E386" s="22"/>
      <c r="F386" s="23">
        <f t="shared" si="54"/>
        <v>0</v>
      </c>
    </row>
    <row r="387" spans="1:6" x14ac:dyDescent="0.25">
      <c r="A387" s="18" t="s">
        <v>920</v>
      </c>
      <c r="B387" s="19" t="s">
        <v>929</v>
      </c>
      <c r="C387" s="24" t="s">
        <v>922</v>
      </c>
      <c r="D387" s="21">
        <v>6.7999999999999996E-3</v>
      </c>
      <c r="E387" s="22"/>
      <c r="F387" s="23">
        <f t="shared" si="54"/>
        <v>0</v>
      </c>
    </row>
    <row r="388" spans="1:6" x14ac:dyDescent="0.25">
      <c r="A388" s="18" t="s">
        <v>921</v>
      </c>
      <c r="B388" s="19" t="s">
        <v>930</v>
      </c>
      <c r="C388" s="24" t="s">
        <v>922</v>
      </c>
      <c r="D388" s="21">
        <v>16.666699999999999</v>
      </c>
      <c r="E388" s="22"/>
      <c r="F388" s="23">
        <f t="shared" si="54"/>
        <v>0</v>
      </c>
    </row>
    <row r="389" spans="1:6" ht="22.5" x14ac:dyDescent="0.25">
      <c r="A389" s="18">
        <v>43667</v>
      </c>
      <c r="B389" s="19" t="s">
        <v>931</v>
      </c>
      <c r="C389" s="24" t="s">
        <v>922</v>
      </c>
      <c r="D389" s="21">
        <v>0.35852400000000001</v>
      </c>
      <c r="E389" s="22"/>
      <c r="F389" s="23">
        <f t="shared" si="54"/>
        <v>0</v>
      </c>
    </row>
    <row r="390" spans="1:6" x14ac:dyDescent="0.25">
      <c r="A390" s="18">
        <v>10957</v>
      </c>
      <c r="B390" s="19" t="s">
        <v>932</v>
      </c>
      <c r="C390" s="24" t="s">
        <v>922</v>
      </c>
      <c r="D390" s="21">
        <v>0.2351</v>
      </c>
      <c r="E390" s="22"/>
      <c r="F390" s="23">
        <f t="shared" si="54"/>
        <v>0</v>
      </c>
    </row>
    <row r="391" spans="1:6" x14ac:dyDescent="0.25">
      <c r="A391" s="18">
        <v>44480</v>
      </c>
      <c r="B391" s="19" t="s">
        <v>903</v>
      </c>
      <c r="C391" s="24" t="s">
        <v>28</v>
      </c>
      <c r="D391" s="21">
        <v>0.3</v>
      </c>
      <c r="E391" s="22"/>
      <c r="F391" s="23">
        <f t="shared" si="54"/>
        <v>0</v>
      </c>
    </row>
    <row r="392" spans="1:6" x14ac:dyDescent="0.25">
      <c r="A392" s="18">
        <v>98655</v>
      </c>
      <c r="B392" s="19" t="s">
        <v>933</v>
      </c>
      <c r="C392" s="24" t="s">
        <v>113</v>
      </c>
      <c r="D392" s="21">
        <v>0.16669999999999999</v>
      </c>
      <c r="E392" s="22"/>
      <c r="F392" s="23">
        <f t="shared" si="54"/>
        <v>0</v>
      </c>
    </row>
    <row r="393" spans="1:6" ht="22.5" x14ac:dyDescent="0.25">
      <c r="A393" s="18">
        <v>100974</v>
      </c>
      <c r="B393" s="19" t="s">
        <v>934</v>
      </c>
      <c r="C393" s="24" t="s">
        <v>28</v>
      </c>
      <c r="D393" s="21">
        <v>1.25</v>
      </c>
      <c r="E393" s="22"/>
      <c r="F393" s="23">
        <f t="shared" si="54"/>
        <v>0</v>
      </c>
    </row>
    <row r="394" spans="1:6" ht="22.5" x14ac:dyDescent="0.25">
      <c r="A394" s="18">
        <v>38464</v>
      </c>
      <c r="B394" s="19" t="s">
        <v>935</v>
      </c>
      <c r="C394" s="24" t="s">
        <v>28</v>
      </c>
      <c r="D394" s="21">
        <v>1.1242000000000001</v>
      </c>
      <c r="E394" s="22"/>
      <c r="F394" s="23">
        <f t="shared" si="54"/>
        <v>0</v>
      </c>
    </row>
    <row r="395" spans="1:6" ht="23.25" thickBot="1" x14ac:dyDescent="0.3">
      <c r="A395" s="18">
        <v>95875</v>
      </c>
      <c r="B395" s="19" t="s">
        <v>937</v>
      </c>
      <c r="C395" s="24" t="s">
        <v>923</v>
      </c>
      <c r="D395" s="21">
        <v>31.25</v>
      </c>
      <c r="E395" s="22"/>
      <c r="F395" s="23">
        <f t="shared" si="54"/>
        <v>0</v>
      </c>
    </row>
    <row r="396" spans="1:6" ht="15.75" thickBot="1" x14ac:dyDescent="0.3">
      <c r="A396" s="25"/>
      <c r="B396" s="26"/>
      <c r="C396" s="26"/>
      <c r="D396" s="27"/>
      <c r="E396" s="28" t="s">
        <v>12</v>
      </c>
      <c r="F396" s="29">
        <f>SUM(F372:F395)</f>
        <v>0</v>
      </c>
    </row>
    <row r="397" spans="1:6" ht="15.75" thickBot="1" x14ac:dyDescent="0.3"/>
    <row r="398" spans="1:6" ht="15.75" thickBot="1" x14ac:dyDescent="0.3">
      <c r="A398" s="1"/>
      <c r="B398" s="2" t="s">
        <v>1</v>
      </c>
      <c r="F398" s="30"/>
    </row>
    <row r="399" spans="1:6" ht="15.75" thickBot="1" x14ac:dyDescent="0.3">
      <c r="A399" s="3"/>
      <c r="B399" s="4" t="s">
        <v>2</v>
      </c>
      <c r="E399" s="5" t="s">
        <v>3</v>
      </c>
      <c r="F399" s="6"/>
    </row>
    <row r="400" spans="1:6" ht="28.5" customHeight="1" thickBot="1" x14ac:dyDescent="0.3">
      <c r="A400" s="7" t="s">
        <v>371</v>
      </c>
      <c r="B400" s="8" t="s">
        <v>372</v>
      </c>
      <c r="C400" s="9"/>
      <c r="D400" s="10"/>
      <c r="E400" s="11"/>
      <c r="F400" s="12" t="s">
        <v>30</v>
      </c>
    </row>
    <row r="401" spans="1:6" x14ac:dyDescent="0.25">
      <c r="A401" s="13" t="s">
        <v>4</v>
      </c>
      <c r="B401" s="14" t="s">
        <v>5</v>
      </c>
      <c r="C401" s="14" t="s">
        <v>6</v>
      </c>
      <c r="D401" s="15" t="s">
        <v>7</v>
      </c>
      <c r="E401" s="16" t="s">
        <v>8</v>
      </c>
      <c r="F401" s="17" t="s">
        <v>9</v>
      </c>
    </row>
    <row r="402" spans="1:6" ht="22.5" x14ac:dyDescent="0.25">
      <c r="A402" s="18" t="s">
        <v>917</v>
      </c>
      <c r="B402" s="19" t="s">
        <v>924</v>
      </c>
      <c r="C402" s="20" t="s">
        <v>22</v>
      </c>
      <c r="D402" s="21">
        <v>0.25890000000000002</v>
      </c>
      <c r="E402" s="22"/>
      <c r="F402" s="23">
        <f>TRUNC(D402*E402,2)</f>
        <v>0</v>
      </c>
    </row>
    <row r="403" spans="1:6" ht="22.5" x14ac:dyDescent="0.25">
      <c r="A403" s="18" t="s">
        <v>917</v>
      </c>
      <c r="B403" s="19" t="s">
        <v>924</v>
      </c>
      <c r="C403" s="20" t="s">
        <v>23</v>
      </c>
      <c r="D403" s="21">
        <v>0.1028</v>
      </c>
      <c r="E403" s="22"/>
      <c r="F403" s="23">
        <f>TRUNC(D403*E403,2)</f>
        <v>0</v>
      </c>
    </row>
    <row r="404" spans="1:6" x14ac:dyDescent="0.25">
      <c r="A404" s="18" t="s">
        <v>918</v>
      </c>
      <c r="B404" s="19" t="s">
        <v>925</v>
      </c>
      <c r="C404" s="20" t="s">
        <v>22</v>
      </c>
      <c r="D404" s="21">
        <v>7.46E-2</v>
      </c>
      <c r="E404" s="22"/>
      <c r="F404" s="23">
        <f t="shared" ref="F404:F410" si="55">TRUNC(D404*E404,2)</f>
        <v>0</v>
      </c>
    </row>
    <row r="405" spans="1:6" x14ac:dyDescent="0.25">
      <c r="A405" s="18" t="s">
        <v>918</v>
      </c>
      <c r="B405" s="19" t="s">
        <v>925</v>
      </c>
      <c r="C405" s="20" t="s">
        <v>23</v>
      </c>
      <c r="D405" s="21">
        <v>0.28710000000000002</v>
      </c>
      <c r="E405" s="22"/>
      <c r="F405" s="23">
        <f t="shared" si="55"/>
        <v>0</v>
      </c>
    </row>
    <row r="406" spans="1:6" x14ac:dyDescent="0.25">
      <c r="A406" s="53" t="s">
        <v>862</v>
      </c>
      <c r="B406" s="19" t="s">
        <v>911</v>
      </c>
      <c r="C406" s="20" t="s">
        <v>22</v>
      </c>
      <c r="D406" s="21">
        <v>0.20080321285140559</v>
      </c>
      <c r="E406" s="22"/>
      <c r="F406" s="23">
        <f t="shared" si="55"/>
        <v>0</v>
      </c>
    </row>
    <row r="407" spans="1:6" x14ac:dyDescent="0.25">
      <c r="A407" s="52" t="s">
        <v>862</v>
      </c>
      <c r="B407" s="19" t="s">
        <v>911</v>
      </c>
      <c r="C407" s="20" t="s">
        <v>23</v>
      </c>
      <c r="D407" s="21">
        <v>0.16089999999999999</v>
      </c>
      <c r="E407" s="22"/>
      <c r="F407" s="23">
        <f t="shared" si="55"/>
        <v>0</v>
      </c>
    </row>
    <row r="408" spans="1:6" x14ac:dyDescent="0.25">
      <c r="A408" s="18" t="s">
        <v>919</v>
      </c>
      <c r="B408" s="19" t="s">
        <v>926</v>
      </c>
      <c r="C408" s="20" t="s">
        <v>22</v>
      </c>
      <c r="D408" s="21">
        <v>0.25890000000000002</v>
      </c>
      <c r="E408" s="22"/>
      <c r="F408" s="23">
        <f t="shared" si="55"/>
        <v>0</v>
      </c>
    </row>
    <row r="409" spans="1:6" x14ac:dyDescent="0.25">
      <c r="A409" s="18" t="s">
        <v>919</v>
      </c>
      <c r="B409" s="19" t="s">
        <v>926</v>
      </c>
      <c r="C409" s="20" t="s">
        <v>23</v>
      </c>
      <c r="D409" s="21">
        <v>0.1028</v>
      </c>
      <c r="E409" s="22"/>
      <c r="F409" s="23">
        <f t="shared" si="55"/>
        <v>0</v>
      </c>
    </row>
    <row r="410" spans="1:6" ht="22.5" x14ac:dyDescent="0.25">
      <c r="A410" s="18">
        <v>90650</v>
      </c>
      <c r="B410" s="19" t="s">
        <v>902</v>
      </c>
      <c r="C410" s="20" t="s">
        <v>22</v>
      </c>
      <c r="D410" s="21">
        <v>6.13E-2</v>
      </c>
      <c r="E410" s="22"/>
      <c r="F410" s="23">
        <f t="shared" si="55"/>
        <v>0</v>
      </c>
    </row>
    <row r="411" spans="1:6" ht="22.5" x14ac:dyDescent="0.25">
      <c r="A411" s="18">
        <v>90651</v>
      </c>
      <c r="B411" s="19" t="s">
        <v>902</v>
      </c>
      <c r="C411" s="20" t="s">
        <v>23</v>
      </c>
      <c r="D411" s="21">
        <v>0.3004</v>
      </c>
      <c r="E411" s="22"/>
      <c r="F411" s="23">
        <f>TRUNC(D411*E411,2)</f>
        <v>0</v>
      </c>
    </row>
    <row r="412" spans="1:6" x14ac:dyDescent="0.25">
      <c r="A412" s="18">
        <v>88309</v>
      </c>
      <c r="B412" s="19" t="s">
        <v>41</v>
      </c>
      <c r="C412" s="24" t="s">
        <v>10</v>
      </c>
      <c r="D412" s="21">
        <v>0.72340000000000004</v>
      </c>
      <c r="E412" s="22"/>
      <c r="F412" s="23">
        <f t="shared" ref="F412:F425" si="56">TRUNC(D412*E412,2)</f>
        <v>0</v>
      </c>
    </row>
    <row r="413" spans="1:6" x14ac:dyDescent="0.25">
      <c r="A413" s="18">
        <v>88316</v>
      </c>
      <c r="B413" s="19" t="s">
        <v>11</v>
      </c>
      <c r="C413" s="24" t="s">
        <v>10</v>
      </c>
      <c r="D413" s="21">
        <v>1.085</v>
      </c>
      <c r="E413" s="22"/>
      <c r="F413" s="23">
        <f t="shared" si="56"/>
        <v>0</v>
      </c>
    </row>
    <row r="414" spans="1:6" ht="22.5" x14ac:dyDescent="0.25">
      <c r="A414" s="18">
        <v>88321</v>
      </c>
      <c r="B414" s="19" t="s">
        <v>927</v>
      </c>
      <c r="C414" s="24" t="s">
        <v>10</v>
      </c>
      <c r="D414" s="21">
        <v>0.25890000000000002</v>
      </c>
      <c r="E414" s="22"/>
      <c r="F414" s="23">
        <f t="shared" si="56"/>
        <v>0</v>
      </c>
    </row>
    <row r="415" spans="1:6" ht="22.5" x14ac:dyDescent="0.25">
      <c r="A415" s="18">
        <v>88249</v>
      </c>
      <c r="B415" s="19" t="s">
        <v>928</v>
      </c>
      <c r="C415" s="24" t="s">
        <v>10</v>
      </c>
      <c r="D415" s="21">
        <v>0.25890000000000002</v>
      </c>
      <c r="E415" s="22"/>
      <c r="F415" s="23">
        <f t="shared" si="56"/>
        <v>0</v>
      </c>
    </row>
    <row r="416" spans="1:6" ht="33.75" x14ac:dyDescent="0.25">
      <c r="A416" s="18">
        <v>95967</v>
      </c>
      <c r="B416" s="19" t="s">
        <v>904</v>
      </c>
      <c r="C416" s="24" t="s">
        <v>10</v>
      </c>
      <c r="D416" s="21">
        <v>0.36170000000000002</v>
      </c>
      <c r="E416" s="22"/>
      <c r="F416" s="23">
        <f t="shared" si="56"/>
        <v>0</v>
      </c>
    </row>
    <row r="417" spans="1:6" x14ac:dyDescent="0.25">
      <c r="A417" s="18" t="s">
        <v>920</v>
      </c>
      <c r="B417" s="19" t="s">
        <v>929</v>
      </c>
      <c r="C417" s="24" t="s">
        <v>922</v>
      </c>
      <c r="D417" s="21">
        <v>6.7999999999999996E-3</v>
      </c>
      <c r="E417" s="22"/>
      <c r="F417" s="23">
        <f t="shared" si="56"/>
        <v>0</v>
      </c>
    </row>
    <row r="418" spans="1:6" x14ac:dyDescent="0.25">
      <c r="A418" s="18" t="s">
        <v>921</v>
      </c>
      <c r="B418" s="19" t="s">
        <v>930</v>
      </c>
      <c r="C418" s="24" t="s">
        <v>922</v>
      </c>
      <c r="D418" s="21">
        <v>16.666699999999999</v>
      </c>
      <c r="E418" s="22"/>
      <c r="F418" s="23">
        <f t="shared" si="56"/>
        <v>0</v>
      </c>
    </row>
    <row r="419" spans="1:6" ht="22.5" x14ac:dyDescent="0.25">
      <c r="A419" s="18">
        <v>43667</v>
      </c>
      <c r="B419" s="19" t="s">
        <v>931</v>
      </c>
      <c r="C419" s="24" t="s">
        <v>922</v>
      </c>
      <c r="D419" s="21">
        <v>0.258934</v>
      </c>
      <c r="E419" s="22"/>
      <c r="F419" s="23">
        <f t="shared" si="56"/>
        <v>0</v>
      </c>
    </row>
    <row r="420" spans="1:6" x14ac:dyDescent="0.25">
      <c r="A420" s="18">
        <v>10957</v>
      </c>
      <c r="B420" s="19" t="s">
        <v>932</v>
      </c>
      <c r="C420" s="24" t="s">
        <v>922</v>
      </c>
      <c r="D420" s="21">
        <v>0.2351</v>
      </c>
      <c r="E420" s="22"/>
      <c r="F420" s="23">
        <f t="shared" si="56"/>
        <v>0</v>
      </c>
    </row>
    <row r="421" spans="1:6" x14ac:dyDescent="0.25">
      <c r="A421" s="18">
        <v>44480</v>
      </c>
      <c r="B421" s="19" t="s">
        <v>903</v>
      </c>
      <c r="C421" s="24" t="s">
        <v>28</v>
      </c>
      <c r="D421" s="21">
        <v>0.3</v>
      </c>
      <c r="E421" s="22"/>
      <c r="F421" s="23">
        <f t="shared" si="56"/>
        <v>0</v>
      </c>
    </row>
    <row r="422" spans="1:6" x14ac:dyDescent="0.25">
      <c r="A422" s="18">
        <v>98655</v>
      </c>
      <c r="B422" s="19" t="s">
        <v>933</v>
      </c>
      <c r="C422" s="24" t="s">
        <v>113</v>
      </c>
      <c r="D422" s="21">
        <v>0.125</v>
      </c>
      <c r="E422" s="22"/>
      <c r="F422" s="23">
        <f t="shared" si="56"/>
        <v>0</v>
      </c>
    </row>
    <row r="423" spans="1:6" ht="22.5" x14ac:dyDescent="0.25">
      <c r="A423" s="18">
        <v>100974</v>
      </c>
      <c r="B423" s="19" t="s">
        <v>934</v>
      </c>
      <c r="C423" s="24" t="s">
        <v>28</v>
      </c>
      <c r="D423" s="21">
        <v>1.25</v>
      </c>
      <c r="E423" s="22"/>
      <c r="F423" s="23">
        <f t="shared" si="56"/>
        <v>0</v>
      </c>
    </row>
    <row r="424" spans="1:6" ht="22.5" x14ac:dyDescent="0.25">
      <c r="A424" s="18">
        <v>38464</v>
      </c>
      <c r="B424" s="19" t="s">
        <v>935</v>
      </c>
      <c r="C424" s="24" t="s">
        <v>28</v>
      </c>
      <c r="D424" s="21">
        <v>1.121</v>
      </c>
      <c r="E424" s="22"/>
      <c r="F424" s="23">
        <f t="shared" si="56"/>
        <v>0</v>
      </c>
    </row>
    <row r="425" spans="1:6" ht="23.25" thickBot="1" x14ac:dyDescent="0.3">
      <c r="A425" s="18">
        <v>95875</v>
      </c>
      <c r="B425" s="19" t="s">
        <v>937</v>
      </c>
      <c r="C425" s="24" t="s">
        <v>923</v>
      </c>
      <c r="D425" s="21">
        <v>31.25</v>
      </c>
      <c r="E425" s="22"/>
      <c r="F425" s="23">
        <f t="shared" si="56"/>
        <v>0</v>
      </c>
    </row>
    <row r="426" spans="1:6" ht="15.75" thickBot="1" x14ac:dyDescent="0.3">
      <c r="A426" s="25"/>
      <c r="B426" s="26"/>
      <c r="C426" s="26"/>
      <c r="D426" s="27"/>
      <c r="E426" s="28" t="s">
        <v>12</v>
      </c>
      <c r="F426" s="29">
        <f>SUM(F402:F425)</f>
        <v>0</v>
      </c>
    </row>
    <row r="427" spans="1:6" ht="15.75" thickBot="1" x14ac:dyDescent="0.3"/>
    <row r="428" spans="1:6" ht="15.75" thickBot="1" x14ac:dyDescent="0.3">
      <c r="A428" s="1"/>
      <c r="B428" s="2" t="s">
        <v>1</v>
      </c>
      <c r="F428" s="30"/>
    </row>
    <row r="429" spans="1:6" ht="15.75" thickBot="1" x14ac:dyDescent="0.3">
      <c r="A429" s="3"/>
      <c r="B429" s="4" t="s">
        <v>2</v>
      </c>
      <c r="E429" s="5" t="s">
        <v>3</v>
      </c>
      <c r="F429" s="6"/>
    </row>
    <row r="430" spans="1:6" ht="23.25" thickBot="1" x14ac:dyDescent="0.3">
      <c r="A430" s="7" t="s">
        <v>373</v>
      </c>
      <c r="B430" s="8" t="s">
        <v>374</v>
      </c>
      <c r="C430" s="9"/>
      <c r="D430" s="10"/>
      <c r="E430" s="11"/>
      <c r="F430" s="12" t="s">
        <v>30</v>
      </c>
    </row>
    <row r="431" spans="1:6" x14ac:dyDescent="0.25">
      <c r="A431" s="13" t="s">
        <v>4</v>
      </c>
      <c r="B431" s="14" t="s">
        <v>5</v>
      </c>
      <c r="C431" s="14" t="s">
        <v>6</v>
      </c>
      <c r="D431" s="15" t="s">
        <v>7</v>
      </c>
      <c r="E431" s="16" t="s">
        <v>8</v>
      </c>
      <c r="F431" s="17" t="s">
        <v>9</v>
      </c>
    </row>
    <row r="432" spans="1:6" ht="22.5" x14ac:dyDescent="0.25">
      <c r="A432" s="18" t="s">
        <v>917</v>
      </c>
      <c r="B432" s="19" t="s">
        <v>924</v>
      </c>
      <c r="C432" s="20" t="s">
        <v>22</v>
      </c>
      <c r="D432" s="21">
        <v>0.23860000000000001</v>
      </c>
      <c r="E432" s="22"/>
      <c r="F432" s="23">
        <f>TRUNC(D432*E432,2)</f>
        <v>0</v>
      </c>
    </row>
    <row r="433" spans="1:6" ht="22.5" x14ac:dyDescent="0.25">
      <c r="A433" s="18" t="s">
        <v>917</v>
      </c>
      <c r="B433" s="19" t="s">
        <v>924</v>
      </c>
      <c r="C433" s="20" t="s">
        <v>23</v>
      </c>
      <c r="D433" s="21">
        <v>9.4799999999999995E-2</v>
      </c>
      <c r="E433" s="22"/>
      <c r="F433" s="23">
        <f>TRUNC(D433*E433,2)</f>
        <v>0</v>
      </c>
    </row>
    <row r="434" spans="1:6" x14ac:dyDescent="0.25">
      <c r="A434" s="18" t="s">
        <v>918</v>
      </c>
      <c r="B434" s="19" t="s">
        <v>925</v>
      </c>
      <c r="C434" s="20" t="s">
        <v>22</v>
      </c>
      <c r="D434" s="21">
        <v>0.10299999999999999</v>
      </c>
      <c r="E434" s="22"/>
      <c r="F434" s="23">
        <f t="shared" ref="F434:F440" si="57">TRUNC(D434*E434,2)</f>
        <v>0</v>
      </c>
    </row>
    <row r="435" spans="1:6" x14ac:dyDescent="0.25">
      <c r="A435" s="18" t="s">
        <v>918</v>
      </c>
      <c r="B435" s="19" t="s">
        <v>925</v>
      </c>
      <c r="C435" s="20" t="s">
        <v>23</v>
      </c>
      <c r="D435" s="21">
        <v>0.23039999999999999</v>
      </c>
      <c r="E435" s="22"/>
      <c r="F435" s="23">
        <f t="shared" si="57"/>
        <v>0</v>
      </c>
    </row>
    <row r="436" spans="1:6" x14ac:dyDescent="0.25">
      <c r="A436" s="53" t="s">
        <v>862</v>
      </c>
      <c r="B436" s="19" t="s">
        <v>911</v>
      </c>
      <c r="C436" s="20" t="s">
        <v>22</v>
      </c>
      <c r="D436" s="21">
        <v>0.20080321285140559</v>
      </c>
      <c r="E436" s="22"/>
      <c r="F436" s="23">
        <f t="shared" si="57"/>
        <v>0</v>
      </c>
    </row>
    <row r="437" spans="1:6" x14ac:dyDescent="0.25">
      <c r="A437" s="52" t="s">
        <v>862</v>
      </c>
      <c r="B437" s="19" t="s">
        <v>911</v>
      </c>
      <c r="C437" s="20" t="s">
        <v>23</v>
      </c>
      <c r="D437" s="21">
        <v>0.1326</v>
      </c>
      <c r="E437" s="22"/>
      <c r="F437" s="23">
        <f t="shared" si="57"/>
        <v>0</v>
      </c>
    </row>
    <row r="438" spans="1:6" x14ac:dyDescent="0.25">
      <c r="A438" s="18" t="s">
        <v>919</v>
      </c>
      <c r="B438" s="19" t="s">
        <v>926</v>
      </c>
      <c r="C438" s="20" t="s">
        <v>22</v>
      </c>
      <c r="D438" s="21">
        <v>0.23860000000000001</v>
      </c>
      <c r="E438" s="22"/>
      <c r="F438" s="23">
        <f t="shared" si="57"/>
        <v>0</v>
      </c>
    </row>
    <row r="439" spans="1:6" x14ac:dyDescent="0.25">
      <c r="A439" s="18" t="s">
        <v>919</v>
      </c>
      <c r="B439" s="19" t="s">
        <v>926</v>
      </c>
      <c r="C439" s="20" t="s">
        <v>23</v>
      </c>
      <c r="D439" s="21">
        <v>9.4799999999999995E-2</v>
      </c>
      <c r="E439" s="22"/>
      <c r="F439" s="23">
        <f t="shared" si="57"/>
        <v>0</v>
      </c>
    </row>
    <row r="440" spans="1:6" ht="22.5" x14ac:dyDescent="0.25">
      <c r="A440" s="18">
        <v>90650</v>
      </c>
      <c r="B440" s="19" t="s">
        <v>902</v>
      </c>
      <c r="C440" s="20" t="s">
        <v>22</v>
      </c>
      <c r="D440" s="21">
        <v>8.5999999999999993E-2</v>
      </c>
      <c r="E440" s="22"/>
      <c r="F440" s="23">
        <f t="shared" si="57"/>
        <v>0</v>
      </c>
    </row>
    <row r="441" spans="1:6" ht="22.5" x14ac:dyDescent="0.25">
      <c r="A441" s="18">
        <v>90651</v>
      </c>
      <c r="B441" s="19" t="s">
        <v>902</v>
      </c>
      <c r="C441" s="20" t="s">
        <v>23</v>
      </c>
      <c r="D441" s="21">
        <v>0.24740000000000001</v>
      </c>
      <c r="E441" s="22"/>
      <c r="F441" s="23">
        <f>TRUNC(D441*E441,2)</f>
        <v>0</v>
      </c>
    </row>
    <row r="442" spans="1:6" x14ac:dyDescent="0.25">
      <c r="A442" s="18">
        <v>88309</v>
      </c>
      <c r="B442" s="19" t="s">
        <v>41</v>
      </c>
      <c r="C442" s="24" t="s">
        <v>10</v>
      </c>
      <c r="D442" s="21">
        <v>0.66679999999999995</v>
      </c>
      <c r="E442" s="22"/>
      <c r="F442" s="23">
        <f t="shared" ref="F442:F455" si="58">TRUNC(D442*E442,2)</f>
        <v>0</v>
      </c>
    </row>
    <row r="443" spans="1:6" x14ac:dyDescent="0.25">
      <c r="A443" s="18">
        <v>88316</v>
      </c>
      <c r="B443" s="19" t="s">
        <v>11</v>
      </c>
      <c r="C443" s="24" t="s">
        <v>10</v>
      </c>
      <c r="D443" s="21">
        <v>1.0002</v>
      </c>
      <c r="E443" s="22"/>
      <c r="F443" s="23">
        <f t="shared" si="58"/>
        <v>0</v>
      </c>
    </row>
    <row r="444" spans="1:6" ht="22.5" x14ac:dyDescent="0.25">
      <c r="A444" s="18">
        <v>88321</v>
      </c>
      <c r="B444" s="19" t="s">
        <v>927</v>
      </c>
      <c r="C444" s="24" t="s">
        <v>10</v>
      </c>
      <c r="D444" s="21">
        <v>0.23860000000000001</v>
      </c>
      <c r="E444" s="22"/>
      <c r="F444" s="23">
        <f t="shared" si="58"/>
        <v>0</v>
      </c>
    </row>
    <row r="445" spans="1:6" ht="22.5" x14ac:dyDescent="0.25">
      <c r="A445" s="18">
        <v>88249</v>
      </c>
      <c r="B445" s="19" t="s">
        <v>928</v>
      </c>
      <c r="C445" s="24" t="s">
        <v>10</v>
      </c>
      <c r="D445" s="21">
        <v>0.23860000000000001</v>
      </c>
      <c r="E445" s="22"/>
      <c r="F445" s="23">
        <f t="shared" si="58"/>
        <v>0</v>
      </c>
    </row>
    <row r="446" spans="1:6" ht="33.75" x14ac:dyDescent="0.25">
      <c r="A446" s="18">
        <v>95967</v>
      </c>
      <c r="B446" s="19" t="s">
        <v>904</v>
      </c>
      <c r="C446" s="24" t="s">
        <v>10</v>
      </c>
      <c r="D446" s="21">
        <v>0.33339999999999997</v>
      </c>
      <c r="E446" s="22"/>
      <c r="F446" s="23">
        <f t="shared" si="58"/>
        <v>0</v>
      </c>
    </row>
    <row r="447" spans="1:6" x14ac:dyDescent="0.25">
      <c r="A447" s="18" t="s">
        <v>920</v>
      </c>
      <c r="B447" s="19" t="s">
        <v>929</v>
      </c>
      <c r="C447" s="24" t="s">
        <v>922</v>
      </c>
      <c r="D447" s="21">
        <v>3.3999999999999998E-3</v>
      </c>
      <c r="E447" s="22"/>
      <c r="F447" s="23">
        <f t="shared" si="58"/>
        <v>0</v>
      </c>
    </row>
    <row r="448" spans="1:6" x14ac:dyDescent="0.25">
      <c r="A448" s="18" t="s">
        <v>921</v>
      </c>
      <c r="B448" s="19" t="s">
        <v>930</v>
      </c>
      <c r="C448" s="24" t="s">
        <v>922</v>
      </c>
      <c r="D448" s="21">
        <v>16.666699999999999</v>
      </c>
      <c r="E448" s="22"/>
      <c r="F448" s="23">
        <f t="shared" si="58"/>
        <v>0</v>
      </c>
    </row>
    <row r="449" spans="1:6" ht="22.5" x14ac:dyDescent="0.25">
      <c r="A449" s="18">
        <v>43667</v>
      </c>
      <c r="B449" s="19" t="s">
        <v>931</v>
      </c>
      <c r="C449" s="24" t="s">
        <v>922</v>
      </c>
      <c r="D449" s="21">
        <v>0.41827799999999998</v>
      </c>
      <c r="E449" s="22"/>
      <c r="F449" s="23">
        <f t="shared" si="58"/>
        <v>0</v>
      </c>
    </row>
    <row r="450" spans="1:6" x14ac:dyDescent="0.25">
      <c r="A450" s="18">
        <v>10957</v>
      </c>
      <c r="B450" s="19" t="s">
        <v>932</v>
      </c>
      <c r="C450" s="24" t="s">
        <v>922</v>
      </c>
      <c r="D450" s="21">
        <v>0.2351</v>
      </c>
      <c r="E450" s="22"/>
      <c r="F450" s="23">
        <f t="shared" si="58"/>
        <v>0</v>
      </c>
    </row>
    <row r="451" spans="1:6" x14ac:dyDescent="0.25">
      <c r="A451" s="18">
        <v>44480</v>
      </c>
      <c r="B451" s="19" t="s">
        <v>903</v>
      </c>
      <c r="C451" s="24" t="s">
        <v>28</v>
      </c>
      <c r="D451" s="21">
        <v>0.3</v>
      </c>
      <c r="E451" s="22"/>
      <c r="F451" s="23">
        <f t="shared" si="58"/>
        <v>0</v>
      </c>
    </row>
    <row r="452" spans="1:6" x14ac:dyDescent="0.25">
      <c r="A452" s="18">
        <v>98655</v>
      </c>
      <c r="B452" s="19" t="s">
        <v>933</v>
      </c>
      <c r="C452" s="24" t="s">
        <v>113</v>
      </c>
      <c r="D452" s="21">
        <v>0.2</v>
      </c>
      <c r="E452" s="22"/>
      <c r="F452" s="23">
        <f t="shared" si="58"/>
        <v>0</v>
      </c>
    </row>
    <row r="453" spans="1:6" ht="22.5" x14ac:dyDescent="0.25">
      <c r="A453" s="18">
        <v>100974</v>
      </c>
      <c r="B453" s="19" t="s">
        <v>934</v>
      </c>
      <c r="C453" s="24" t="s">
        <v>28</v>
      </c>
      <c r="D453" s="21">
        <v>1.25</v>
      </c>
      <c r="E453" s="22"/>
      <c r="F453" s="23">
        <f t="shared" si="58"/>
        <v>0</v>
      </c>
    </row>
    <row r="454" spans="1:6" ht="22.5" x14ac:dyDescent="0.25">
      <c r="A454" s="18">
        <v>38464</v>
      </c>
      <c r="B454" s="19" t="s">
        <v>935</v>
      </c>
      <c r="C454" s="24" t="s">
        <v>28</v>
      </c>
      <c r="D454" s="21">
        <v>1.1257999999999999</v>
      </c>
      <c r="E454" s="22"/>
      <c r="F454" s="23">
        <f t="shared" si="58"/>
        <v>0</v>
      </c>
    </row>
    <row r="455" spans="1:6" ht="23.25" thickBot="1" x14ac:dyDescent="0.3">
      <c r="A455" s="18">
        <v>95875</v>
      </c>
      <c r="B455" s="19" t="s">
        <v>937</v>
      </c>
      <c r="C455" s="24" t="s">
        <v>923</v>
      </c>
      <c r="D455" s="21">
        <v>31.25</v>
      </c>
      <c r="E455" s="22"/>
      <c r="F455" s="23">
        <f t="shared" si="58"/>
        <v>0</v>
      </c>
    </row>
    <row r="456" spans="1:6" ht="15.75" thickBot="1" x14ac:dyDescent="0.3">
      <c r="A456" s="25"/>
      <c r="B456" s="26"/>
      <c r="C456" s="26"/>
      <c r="D456" s="27"/>
      <c r="E456" s="28" t="s">
        <v>12</v>
      </c>
      <c r="F456" s="29">
        <f>SUM(F432:F455)</f>
        <v>0</v>
      </c>
    </row>
    <row r="457" spans="1:6" ht="15.75" thickBot="1" x14ac:dyDescent="0.3"/>
    <row r="458" spans="1:6" ht="15.75" thickBot="1" x14ac:dyDescent="0.3">
      <c r="A458" s="1"/>
      <c r="B458" s="2" t="s">
        <v>1</v>
      </c>
      <c r="F458" s="30"/>
    </row>
    <row r="459" spans="1:6" ht="15.75" thickBot="1" x14ac:dyDescent="0.3">
      <c r="A459" s="3"/>
      <c r="B459" s="4" t="s">
        <v>2</v>
      </c>
      <c r="E459" s="5" t="s">
        <v>3</v>
      </c>
      <c r="F459" s="6"/>
    </row>
    <row r="460" spans="1:6" ht="34.5" thickBot="1" x14ac:dyDescent="0.3">
      <c r="A460" s="7" t="s">
        <v>375</v>
      </c>
      <c r="B460" s="8" t="s">
        <v>376</v>
      </c>
      <c r="C460" s="9"/>
      <c r="D460" s="10"/>
      <c r="E460" s="11"/>
      <c r="F460" s="12" t="s">
        <v>30</v>
      </c>
    </row>
    <row r="461" spans="1:6" x14ac:dyDescent="0.25">
      <c r="A461" s="13" t="s">
        <v>4</v>
      </c>
      <c r="B461" s="14" t="s">
        <v>5</v>
      </c>
      <c r="C461" s="14" t="s">
        <v>6</v>
      </c>
      <c r="D461" s="15" t="s">
        <v>7</v>
      </c>
      <c r="E461" s="16" t="s">
        <v>8</v>
      </c>
      <c r="F461" s="17" t="s">
        <v>9</v>
      </c>
    </row>
    <row r="462" spans="1:6" ht="22.5" x14ac:dyDescent="0.25">
      <c r="A462" s="18" t="s">
        <v>917</v>
      </c>
      <c r="B462" s="19" t="s">
        <v>924</v>
      </c>
      <c r="C462" s="20" t="s">
        <v>22</v>
      </c>
      <c r="D462" s="21">
        <v>0.2356</v>
      </c>
      <c r="E462" s="22"/>
      <c r="F462" s="23">
        <f>TRUNC(D462*E462,2)</f>
        <v>0</v>
      </c>
    </row>
    <row r="463" spans="1:6" ht="22.5" x14ac:dyDescent="0.25">
      <c r="A463" s="18" t="s">
        <v>917</v>
      </c>
      <c r="B463" s="19" t="s">
        <v>924</v>
      </c>
      <c r="C463" s="20" t="s">
        <v>23</v>
      </c>
      <c r="D463" s="21">
        <v>9.3600000000000003E-2</v>
      </c>
      <c r="E463" s="22"/>
      <c r="F463" s="23">
        <f>TRUNC(D463*E463,2)</f>
        <v>0</v>
      </c>
    </row>
    <row r="464" spans="1:6" x14ac:dyDescent="0.25">
      <c r="A464" s="18" t="s">
        <v>918</v>
      </c>
      <c r="B464" s="19" t="s">
        <v>925</v>
      </c>
      <c r="C464" s="20" t="s">
        <v>22</v>
      </c>
      <c r="D464" s="21">
        <v>8.3000000000000004E-2</v>
      </c>
      <c r="E464" s="22"/>
      <c r="F464" s="23">
        <f t="shared" ref="F464:F470" si="59">TRUNC(D464*E464,2)</f>
        <v>0</v>
      </c>
    </row>
    <row r="465" spans="1:6" x14ac:dyDescent="0.25">
      <c r="A465" s="18" t="s">
        <v>918</v>
      </c>
      <c r="B465" s="19" t="s">
        <v>925</v>
      </c>
      <c r="C465" s="20" t="s">
        <v>23</v>
      </c>
      <c r="D465" s="21">
        <v>0.24610000000000001</v>
      </c>
      <c r="E465" s="22"/>
      <c r="F465" s="23">
        <f t="shared" si="59"/>
        <v>0</v>
      </c>
    </row>
    <row r="466" spans="1:6" x14ac:dyDescent="0.25">
      <c r="A466" s="53" t="s">
        <v>862</v>
      </c>
      <c r="B466" s="19" t="s">
        <v>911</v>
      </c>
      <c r="C466" s="20" t="s">
        <v>22</v>
      </c>
      <c r="D466" s="21">
        <v>0.20080321285140559</v>
      </c>
      <c r="E466" s="22"/>
      <c r="F466" s="23">
        <f t="shared" si="59"/>
        <v>0</v>
      </c>
    </row>
    <row r="467" spans="1:6" x14ac:dyDescent="0.25">
      <c r="A467" s="52" t="s">
        <v>862</v>
      </c>
      <c r="B467" s="19" t="s">
        <v>911</v>
      </c>
      <c r="C467" s="20" t="s">
        <v>23</v>
      </c>
      <c r="D467" s="21">
        <v>0.1283</v>
      </c>
      <c r="E467" s="22"/>
      <c r="F467" s="23">
        <f t="shared" si="59"/>
        <v>0</v>
      </c>
    </row>
    <row r="468" spans="1:6" x14ac:dyDescent="0.25">
      <c r="A468" s="18" t="s">
        <v>919</v>
      </c>
      <c r="B468" s="19" t="s">
        <v>926</v>
      </c>
      <c r="C468" s="20" t="s">
        <v>22</v>
      </c>
      <c r="D468" s="21">
        <v>0.2356</v>
      </c>
      <c r="E468" s="22"/>
      <c r="F468" s="23">
        <f t="shared" si="59"/>
        <v>0</v>
      </c>
    </row>
    <row r="469" spans="1:6" x14ac:dyDescent="0.25">
      <c r="A469" s="18" t="s">
        <v>919</v>
      </c>
      <c r="B469" s="19" t="s">
        <v>926</v>
      </c>
      <c r="C469" s="20" t="s">
        <v>23</v>
      </c>
      <c r="D469" s="21">
        <v>9.3600000000000003E-2</v>
      </c>
      <c r="E469" s="22"/>
      <c r="F469" s="23">
        <f t="shared" si="59"/>
        <v>0</v>
      </c>
    </row>
    <row r="470" spans="1:6" ht="22.5" x14ac:dyDescent="0.25">
      <c r="A470" s="18">
        <v>90650</v>
      </c>
      <c r="B470" s="19" t="s">
        <v>902</v>
      </c>
      <c r="C470" s="20" t="s">
        <v>22</v>
      </c>
      <c r="D470" s="21">
        <v>6.9500000000000006E-2</v>
      </c>
      <c r="E470" s="22"/>
      <c r="F470" s="23">
        <f t="shared" si="59"/>
        <v>0</v>
      </c>
    </row>
    <row r="471" spans="1:6" ht="22.5" x14ac:dyDescent="0.25">
      <c r="A471" s="18">
        <v>90651</v>
      </c>
      <c r="B471" s="19" t="s">
        <v>902</v>
      </c>
      <c r="C471" s="20" t="s">
        <v>23</v>
      </c>
      <c r="D471" s="21">
        <v>0.25969999999999999</v>
      </c>
      <c r="E471" s="22"/>
      <c r="F471" s="23">
        <f>TRUNC(D471*E471,2)</f>
        <v>0</v>
      </c>
    </row>
    <row r="472" spans="1:6" x14ac:dyDescent="0.25">
      <c r="A472" s="18">
        <v>88309</v>
      </c>
      <c r="B472" s="19" t="s">
        <v>41</v>
      </c>
      <c r="C472" s="24" t="s">
        <v>10</v>
      </c>
      <c r="D472" s="21">
        <v>0.6583</v>
      </c>
      <c r="E472" s="22"/>
      <c r="F472" s="23">
        <f t="shared" ref="F472:F485" si="60">TRUNC(D472*E472,2)</f>
        <v>0</v>
      </c>
    </row>
    <row r="473" spans="1:6" x14ac:dyDescent="0.25">
      <c r="A473" s="18">
        <v>88316</v>
      </c>
      <c r="B473" s="19" t="s">
        <v>11</v>
      </c>
      <c r="C473" s="24" t="s">
        <v>10</v>
      </c>
      <c r="D473" s="21">
        <v>0.98750000000000004</v>
      </c>
      <c r="E473" s="22"/>
      <c r="F473" s="23">
        <f t="shared" si="60"/>
        <v>0</v>
      </c>
    </row>
    <row r="474" spans="1:6" ht="22.5" x14ac:dyDescent="0.25">
      <c r="A474" s="18">
        <v>88321</v>
      </c>
      <c r="B474" s="19" t="s">
        <v>927</v>
      </c>
      <c r="C474" s="24" t="s">
        <v>10</v>
      </c>
      <c r="D474" s="21">
        <v>0.2356</v>
      </c>
      <c r="E474" s="22"/>
      <c r="F474" s="23">
        <f t="shared" si="60"/>
        <v>0</v>
      </c>
    </row>
    <row r="475" spans="1:6" ht="22.5" x14ac:dyDescent="0.25">
      <c r="A475" s="18">
        <v>88249</v>
      </c>
      <c r="B475" s="19" t="s">
        <v>928</v>
      </c>
      <c r="C475" s="24" t="s">
        <v>10</v>
      </c>
      <c r="D475" s="21">
        <v>0.2356</v>
      </c>
      <c r="E475" s="22"/>
      <c r="F475" s="23">
        <f t="shared" si="60"/>
        <v>0</v>
      </c>
    </row>
    <row r="476" spans="1:6" ht="33.75" x14ac:dyDescent="0.25">
      <c r="A476" s="18">
        <v>95967</v>
      </c>
      <c r="B476" s="19" t="s">
        <v>904</v>
      </c>
      <c r="C476" s="24" t="s">
        <v>10</v>
      </c>
      <c r="D476" s="21">
        <v>0.32919999999999999</v>
      </c>
      <c r="E476" s="22"/>
      <c r="F476" s="23">
        <f t="shared" si="60"/>
        <v>0</v>
      </c>
    </row>
    <row r="477" spans="1:6" x14ac:dyDescent="0.25">
      <c r="A477" s="18" t="s">
        <v>920</v>
      </c>
      <c r="B477" s="19" t="s">
        <v>929</v>
      </c>
      <c r="C477" s="24" t="s">
        <v>922</v>
      </c>
      <c r="D477" s="21">
        <v>3.3999999999999998E-3</v>
      </c>
      <c r="E477" s="22"/>
      <c r="F477" s="23">
        <f t="shared" si="60"/>
        <v>0</v>
      </c>
    </row>
    <row r="478" spans="1:6" x14ac:dyDescent="0.25">
      <c r="A478" s="18" t="s">
        <v>921</v>
      </c>
      <c r="B478" s="19" t="s">
        <v>930</v>
      </c>
      <c r="C478" s="24" t="s">
        <v>922</v>
      </c>
      <c r="D478" s="21">
        <v>16.666699999999999</v>
      </c>
      <c r="E478" s="22"/>
      <c r="F478" s="23">
        <f t="shared" si="60"/>
        <v>0</v>
      </c>
    </row>
    <row r="479" spans="1:6" ht="22.5" x14ac:dyDescent="0.25">
      <c r="A479" s="18">
        <v>43667</v>
      </c>
      <c r="B479" s="19" t="s">
        <v>931</v>
      </c>
      <c r="C479" s="24" t="s">
        <v>922</v>
      </c>
      <c r="D479" s="21">
        <v>0.27885199999999999</v>
      </c>
      <c r="E479" s="22"/>
      <c r="F479" s="23">
        <f t="shared" si="60"/>
        <v>0</v>
      </c>
    </row>
    <row r="480" spans="1:6" x14ac:dyDescent="0.25">
      <c r="A480" s="18">
        <v>10957</v>
      </c>
      <c r="B480" s="19" t="s">
        <v>932</v>
      </c>
      <c r="C480" s="24" t="s">
        <v>922</v>
      </c>
      <c r="D480" s="21">
        <v>0.2351</v>
      </c>
      <c r="E480" s="22"/>
      <c r="F480" s="23">
        <f t="shared" si="60"/>
        <v>0</v>
      </c>
    </row>
    <row r="481" spans="1:6" x14ac:dyDescent="0.25">
      <c r="A481" s="18">
        <v>44480</v>
      </c>
      <c r="B481" s="19" t="s">
        <v>903</v>
      </c>
      <c r="C481" s="24" t="s">
        <v>28</v>
      </c>
      <c r="D481" s="21">
        <v>0.3</v>
      </c>
      <c r="E481" s="22"/>
      <c r="F481" s="23">
        <f t="shared" si="60"/>
        <v>0</v>
      </c>
    </row>
    <row r="482" spans="1:6" x14ac:dyDescent="0.25">
      <c r="A482" s="18">
        <v>98655</v>
      </c>
      <c r="B482" s="19" t="s">
        <v>933</v>
      </c>
      <c r="C482" s="24" t="s">
        <v>113</v>
      </c>
      <c r="D482" s="21">
        <v>0.1333</v>
      </c>
      <c r="E482" s="22"/>
      <c r="F482" s="23">
        <f t="shared" si="60"/>
        <v>0</v>
      </c>
    </row>
    <row r="483" spans="1:6" ht="22.5" x14ac:dyDescent="0.25">
      <c r="A483" s="18">
        <v>100974</v>
      </c>
      <c r="B483" s="19" t="s">
        <v>934</v>
      </c>
      <c r="C483" s="24" t="s">
        <v>28</v>
      </c>
      <c r="D483" s="21">
        <v>1.25</v>
      </c>
      <c r="E483" s="22"/>
      <c r="F483" s="23">
        <f t="shared" si="60"/>
        <v>0</v>
      </c>
    </row>
    <row r="484" spans="1:6" ht="22.5" x14ac:dyDescent="0.25">
      <c r="A484" s="18">
        <v>38464</v>
      </c>
      <c r="B484" s="19" t="s">
        <v>935</v>
      </c>
      <c r="C484" s="24" t="s">
        <v>28</v>
      </c>
      <c r="D484" s="21">
        <v>1.1217999999999999</v>
      </c>
      <c r="E484" s="22"/>
      <c r="F484" s="23">
        <f t="shared" si="60"/>
        <v>0</v>
      </c>
    </row>
    <row r="485" spans="1:6" ht="23.25" thickBot="1" x14ac:dyDescent="0.3">
      <c r="A485" s="18">
        <v>95875</v>
      </c>
      <c r="B485" s="19" t="s">
        <v>937</v>
      </c>
      <c r="C485" s="24" t="s">
        <v>923</v>
      </c>
      <c r="D485" s="21">
        <v>31.25</v>
      </c>
      <c r="E485" s="22"/>
      <c r="F485" s="23">
        <f t="shared" si="60"/>
        <v>0</v>
      </c>
    </row>
    <row r="486" spans="1:6" ht="15.75" thickBot="1" x14ac:dyDescent="0.3">
      <c r="A486" s="25"/>
      <c r="B486" s="26"/>
      <c r="C486" s="26"/>
      <c r="D486" s="27"/>
      <c r="E486" s="28" t="s">
        <v>12</v>
      </c>
      <c r="F486" s="29">
        <f>SUM(F462:F485)</f>
        <v>0</v>
      </c>
    </row>
    <row r="487" spans="1:6" ht="15.75" thickBot="1" x14ac:dyDescent="0.3"/>
    <row r="488" spans="1:6" ht="15.75" thickBot="1" x14ac:dyDescent="0.3">
      <c r="A488" s="1"/>
      <c r="B488" s="2" t="s">
        <v>1</v>
      </c>
      <c r="F488" s="30"/>
    </row>
    <row r="489" spans="1:6" ht="15.75" thickBot="1" x14ac:dyDescent="0.3">
      <c r="A489" s="3"/>
      <c r="B489" s="4" t="s">
        <v>2</v>
      </c>
      <c r="E489" s="5" t="s">
        <v>3</v>
      </c>
      <c r="F489" s="6"/>
    </row>
    <row r="490" spans="1:6" ht="24.75" customHeight="1" thickBot="1" x14ac:dyDescent="0.3">
      <c r="A490" s="7" t="s">
        <v>377</v>
      </c>
      <c r="B490" s="8" t="s">
        <v>378</v>
      </c>
      <c r="C490" s="9"/>
      <c r="D490" s="10"/>
      <c r="E490" s="11"/>
      <c r="F490" s="12" t="s">
        <v>30</v>
      </c>
    </row>
    <row r="491" spans="1:6" x14ac:dyDescent="0.25">
      <c r="A491" s="13" t="s">
        <v>4</v>
      </c>
      <c r="B491" s="14" t="s">
        <v>5</v>
      </c>
      <c r="C491" s="14" t="s">
        <v>6</v>
      </c>
      <c r="D491" s="15" t="s">
        <v>7</v>
      </c>
      <c r="E491" s="16" t="s">
        <v>8</v>
      </c>
      <c r="F491" s="17" t="s">
        <v>9</v>
      </c>
    </row>
    <row r="492" spans="1:6" ht="22.5" x14ac:dyDescent="0.25">
      <c r="A492" s="18" t="s">
        <v>917</v>
      </c>
      <c r="B492" s="19" t="s">
        <v>924</v>
      </c>
      <c r="C492" s="20" t="s">
        <v>22</v>
      </c>
      <c r="D492" s="21">
        <v>0.2341</v>
      </c>
      <c r="E492" s="22"/>
      <c r="F492" s="23">
        <f>TRUNC(D492*E492,2)</f>
        <v>0</v>
      </c>
    </row>
    <row r="493" spans="1:6" ht="22.5" x14ac:dyDescent="0.25">
      <c r="A493" s="18" t="s">
        <v>917</v>
      </c>
      <c r="B493" s="19" t="s">
        <v>924</v>
      </c>
      <c r="C493" s="20" t="s">
        <v>23</v>
      </c>
      <c r="D493" s="21">
        <v>9.2999999999999999E-2</v>
      </c>
      <c r="E493" s="22"/>
      <c r="F493" s="23">
        <f>TRUNC(D493*E493,2)</f>
        <v>0</v>
      </c>
    </row>
    <row r="494" spans="1:6" x14ac:dyDescent="0.25">
      <c r="A494" s="18" t="s">
        <v>918</v>
      </c>
      <c r="B494" s="19" t="s">
        <v>925</v>
      </c>
      <c r="C494" s="20" t="s">
        <v>22</v>
      </c>
      <c r="D494" s="21">
        <v>6.83E-2</v>
      </c>
      <c r="E494" s="22"/>
      <c r="F494" s="23">
        <f t="shared" ref="F494:F500" si="61">TRUNC(D494*E494,2)</f>
        <v>0</v>
      </c>
    </row>
    <row r="495" spans="1:6" x14ac:dyDescent="0.25">
      <c r="A495" s="18" t="s">
        <v>918</v>
      </c>
      <c r="B495" s="19" t="s">
        <v>925</v>
      </c>
      <c r="C495" s="20" t="s">
        <v>23</v>
      </c>
      <c r="D495" s="21">
        <v>0.25869999999999999</v>
      </c>
      <c r="E495" s="22"/>
      <c r="F495" s="23">
        <f t="shared" si="61"/>
        <v>0</v>
      </c>
    </row>
    <row r="496" spans="1:6" x14ac:dyDescent="0.25">
      <c r="A496" s="53" t="s">
        <v>862</v>
      </c>
      <c r="B496" s="19" t="s">
        <v>911</v>
      </c>
      <c r="C496" s="20" t="s">
        <v>22</v>
      </c>
      <c r="D496" s="21">
        <v>0.20080321285140559</v>
      </c>
      <c r="E496" s="22"/>
      <c r="F496" s="23">
        <f t="shared" si="61"/>
        <v>0</v>
      </c>
    </row>
    <row r="497" spans="1:6" x14ac:dyDescent="0.25">
      <c r="A497" s="52" t="s">
        <v>862</v>
      </c>
      <c r="B497" s="19" t="s">
        <v>911</v>
      </c>
      <c r="C497" s="20" t="s">
        <v>23</v>
      </c>
      <c r="D497" s="21">
        <v>0.1263</v>
      </c>
      <c r="E497" s="22"/>
      <c r="F497" s="23">
        <f t="shared" si="61"/>
        <v>0</v>
      </c>
    </row>
    <row r="498" spans="1:6" x14ac:dyDescent="0.25">
      <c r="A498" s="18" t="s">
        <v>919</v>
      </c>
      <c r="B498" s="19" t="s">
        <v>926</v>
      </c>
      <c r="C498" s="20" t="s">
        <v>22</v>
      </c>
      <c r="D498" s="21">
        <v>0.2341</v>
      </c>
      <c r="E498" s="22"/>
      <c r="F498" s="23">
        <f t="shared" si="61"/>
        <v>0</v>
      </c>
    </row>
    <row r="499" spans="1:6" x14ac:dyDescent="0.25">
      <c r="A499" s="18" t="s">
        <v>919</v>
      </c>
      <c r="B499" s="19" t="s">
        <v>926</v>
      </c>
      <c r="C499" s="20" t="s">
        <v>23</v>
      </c>
      <c r="D499" s="21">
        <v>9.2999999999999999E-2</v>
      </c>
      <c r="E499" s="22"/>
      <c r="F499" s="23">
        <f t="shared" si="61"/>
        <v>0</v>
      </c>
    </row>
    <row r="500" spans="1:6" ht="22.5" x14ac:dyDescent="0.25">
      <c r="A500" s="18">
        <v>90650</v>
      </c>
      <c r="B500" s="19" t="s">
        <v>902</v>
      </c>
      <c r="C500" s="20" t="s">
        <v>22</v>
      </c>
      <c r="D500" s="21">
        <v>5.5599999999999997E-2</v>
      </c>
      <c r="E500" s="22"/>
      <c r="F500" s="23">
        <f t="shared" si="61"/>
        <v>0</v>
      </c>
    </row>
    <row r="501" spans="1:6" ht="22.5" x14ac:dyDescent="0.25">
      <c r="A501" s="18">
        <v>90651</v>
      </c>
      <c r="B501" s="19" t="s">
        <v>902</v>
      </c>
      <c r="C501" s="20" t="s">
        <v>23</v>
      </c>
      <c r="D501" s="21">
        <v>0.27139999999999997</v>
      </c>
      <c r="E501" s="22"/>
      <c r="F501" s="23">
        <f>TRUNC(D501*E501,2)</f>
        <v>0</v>
      </c>
    </row>
    <row r="502" spans="1:6" x14ac:dyDescent="0.25">
      <c r="A502" s="18">
        <v>88309</v>
      </c>
      <c r="B502" s="19" t="s">
        <v>41</v>
      </c>
      <c r="C502" s="24" t="s">
        <v>10</v>
      </c>
      <c r="D502" s="21">
        <v>0.65400000000000003</v>
      </c>
      <c r="E502" s="22"/>
      <c r="F502" s="23">
        <f t="shared" ref="F502:F515" si="62">TRUNC(D502*E502,2)</f>
        <v>0</v>
      </c>
    </row>
    <row r="503" spans="1:6" x14ac:dyDescent="0.25">
      <c r="A503" s="18">
        <v>88316</v>
      </c>
      <c r="B503" s="19" t="s">
        <v>11</v>
      </c>
      <c r="C503" s="24" t="s">
        <v>10</v>
      </c>
      <c r="D503" s="21">
        <v>0.98109999999999997</v>
      </c>
      <c r="E503" s="22"/>
      <c r="F503" s="23">
        <f t="shared" si="62"/>
        <v>0</v>
      </c>
    </row>
    <row r="504" spans="1:6" ht="22.5" x14ac:dyDescent="0.25">
      <c r="A504" s="18">
        <v>88321</v>
      </c>
      <c r="B504" s="19" t="s">
        <v>927</v>
      </c>
      <c r="C504" s="24" t="s">
        <v>10</v>
      </c>
      <c r="D504" s="21">
        <v>0.20080000000000001</v>
      </c>
      <c r="E504" s="22"/>
      <c r="F504" s="23">
        <f t="shared" si="62"/>
        <v>0</v>
      </c>
    </row>
    <row r="505" spans="1:6" ht="22.5" x14ac:dyDescent="0.25">
      <c r="A505" s="18">
        <v>88249</v>
      </c>
      <c r="B505" s="19" t="s">
        <v>928</v>
      </c>
      <c r="C505" s="24" t="s">
        <v>10</v>
      </c>
      <c r="D505" s="21">
        <v>0.20080000000000001</v>
      </c>
      <c r="E505" s="22"/>
      <c r="F505" s="23">
        <f t="shared" si="62"/>
        <v>0</v>
      </c>
    </row>
    <row r="506" spans="1:6" ht="33.75" x14ac:dyDescent="0.25">
      <c r="A506" s="18">
        <v>95967</v>
      </c>
      <c r="B506" s="19" t="s">
        <v>904</v>
      </c>
      <c r="C506" s="24" t="s">
        <v>10</v>
      </c>
      <c r="D506" s="21">
        <v>0.32700000000000001</v>
      </c>
      <c r="E506" s="22"/>
      <c r="F506" s="23">
        <f t="shared" si="62"/>
        <v>0</v>
      </c>
    </row>
    <row r="507" spans="1:6" x14ac:dyDescent="0.25">
      <c r="A507" s="18" t="s">
        <v>920</v>
      </c>
      <c r="B507" s="19" t="s">
        <v>929</v>
      </c>
      <c r="C507" s="24" t="s">
        <v>922</v>
      </c>
      <c r="D507" s="21">
        <v>3.3999999999999998E-3</v>
      </c>
      <c r="E507" s="22"/>
      <c r="F507" s="23">
        <f t="shared" si="62"/>
        <v>0</v>
      </c>
    </row>
    <row r="508" spans="1:6" x14ac:dyDescent="0.25">
      <c r="A508" s="18" t="s">
        <v>921</v>
      </c>
      <c r="B508" s="19" t="s">
        <v>930</v>
      </c>
      <c r="C508" s="24" t="s">
        <v>922</v>
      </c>
      <c r="D508" s="21">
        <v>16.666699999999999</v>
      </c>
      <c r="E508" s="22"/>
      <c r="F508" s="23">
        <f t="shared" si="62"/>
        <v>0</v>
      </c>
    </row>
    <row r="509" spans="1:6" ht="22.5" x14ac:dyDescent="0.25">
      <c r="A509" s="18">
        <v>43667</v>
      </c>
      <c r="B509" s="19" t="s">
        <v>931</v>
      </c>
      <c r="C509" s="24" t="s">
        <v>922</v>
      </c>
      <c r="D509" s="21">
        <v>0.21909799999999999</v>
      </c>
      <c r="E509" s="22"/>
      <c r="F509" s="23">
        <f t="shared" si="62"/>
        <v>0</v>
      </c>
    </row>
    <row r="510" spans="1:6" x14ac:dyDescent="0.25">
      <c r="A510" s="18">
        <v>10957</v>
      </c>
      <c r="B510" s="19" t="s">
        <v>932</v>
      </c>
      <c r="C510" s="24" t="s">
        <v>922</v>
      </c>
      <c r="D510" s="21">
        <v>0.2351</v>
      </c>
      <c r="E510" s="22"/>
      <c r="F510" s="23">
        <f t="shared" si="62"/>
        <v>0</v>
      </c>
    </row>
    <row r="511" spans="1:6" x14ac:dyDescent="0.25">
      <c r="A511" s="18">
        <v>44480</v>
      </c>
      <c r="B511" s="19" t="s">
        <v>903</v>
      </c>
      <c r="C511" s="24" t="s">
        <v>28</v>
      </c>
      <c r="D511" s="21">
        <v>0.3</v>
      </c>
      <c r="E511" s="22"/>
      <c r="F511" s="23">
        <f t="shared" si="62"/>
        <v>0</v>
      </c>
    </row>
    <row r="512" spans="1:6" x14ac:dyDescent="0.25">
      <c r="A512" s="18">
        <v>98655</v>
      </c>
      <c r="B512" s="19" t="s">
        <v>933</v>
      </c>
      <c r="C512" s="24" t="s">
        <v>113</v>
      </c>
      <c r="D512" s="21">
        <v>0.1</v>
      </c>
      <c r="E512" s="22"/>
      <c r="F512" s="23">
        <f t="shared" si="62"/>
        <v>0</v>
      </c>
    </row>
    <row r="513" spans="1:6" ht="22.5" x14ac:dyDescent="0.25">
      <c r="A513" s="18">
        <v>100974</v>
      </c>
      <c r="B513" s="19" t="s">
        <v>934</v>
      </c>
      <c r="C513" s="24" t="s">
        <v>28</v>
      </c>
      <c r="D513" s="21">
        <v>1.25</v>
      </c>
      <c r="E513" s="22"/>
      <c r="F513" s="23">
        <f t="shared" si="62"/>
        <v>0</v>
      </c>
    </row>
    <row r="514" spans="1:6" ht="22.5" x14ac:dyDescent="0.25">
      <c r="A514" s="18">
        <v>38464</v>
      </c>
      <c r="B514" s="19" t="s">
        <v>935</v>
      </c>
      <c r="C514" s="24" t="s">
        <v>28</v>
      </c>
      <c r="D514" s="21">
        <v>1.1177999999999999</v>
      </c>
      <c r="E514" s="22"/>
      <c r="F514" s="23">
        <f t="shared" si="62"/>
        <v>0</v>
      </c>
    </row>
    <row r="515" spans="1:6" ht="23.25" thickBot="1" x14ac:dyDescent="0.3">
      <c r="A515" s="18">
        <v>95875</v>
      </c>
      <c r="B515" s="19" t="s">
        <v>937</v>
      </c>
      <c r="C515" s="24" t="s">
        <v>923</v>
      </c>
      <c r="D515" s="21">
        <v>31.25</v>
      </c>
      <c r="E515" s="22"/>
      <c r="F515" s="23">
        <f t="shared" si="62"/>
        <v>0</v>
      </c>
    </row>
    <row r="516" spans="1:6" ht="15.75" thickBot="1" x14ac:dyDescent="0.3">
      <c r="A516" s="25"/>
      <c r="B516" s="26"/>
      <c r="C516" s="26"/>
      <c r="D516" s="27"/>
      <c r="E516" s="28" t="s">
        <v>12</v>
      </c>
      <c r="F516" s="29">
        <f>SUM(F492:F515)</f>
        <v>0</v>
      </c>
    </row>
    <row r="517" spans="1:6" ht="15.75" thickBot="1" x14ac:dyDescent="0.3"/>
    <row r="518" spans="1:6" ht="15.75" thickBot="1" x14ac:dyDescent="0.3">
      <c r="A518" s="1"/>
      <c r="B518" s="2" t="s">
        <v>1</v>
      </c>
      <c r="F518" s="30"/>
    </row>
    <row r="519" spans="1:6" ht="15.75" thickBot="1" x14ac:dyDescent="0.3">
      <c r="A519" s="3"/>
      <c r="B519" s="4" t="s">
        <v>2</v>
      </c>
      <c r="E519" s="5" t="s">
        <v>3</v>
      </c>
      <c r="F519" s="6"/>
    </row>
    <row r="520" spans="1:6" ht="23.25" thickBot="1" x14ac:dyDescent="0.3">
      <c r="A520" s="7" t="s">
        <v>379</v>
      </c>
      <c r="B520" s="8" t="s">
        <v>380</v>
      </c>
      <c r="C520" s="9"/>
      <c r="D520" s="10"/>
      <c r="E520" s="11"/>
      <c r="F520" s="12" t="s">
        <v>30</v>
      </c>
    </row>
    <row r="521" spans="1:6" x14ac:dyDescent="0.25">
      <c r="A521" s="13" t="s">
        <v>4</v>
      </c>
      <c r="B521" s="14" t="s">
        <v>5</v>
      </c>
      <c r="C521" s="14" t="s">
        <v>6</v>
      </c>
      <c r="D521" s="15" t="s">
        <v>7</v>
      </c>
      <c r="E521" s="16" t="s">
        <v>8</v>
      </c>
      <c r="F521" s="17" t="s">
        <v>9</v>
      </c>
    </row>
    <row r="522" spans="1:6" ht="22.5" x14ac:dyDescent="0.25">
      <c r="A522" s="18" t="s">
        <v>917</v>
      </c>
      <c r="B522" s="19" t="s">
        <v>924</v>
      </c>
      <c r="C522" s="20" t="s">
        <v>22</v>
      </c>
      <c r="D522" s="21">
        <v>0.21360000000000001</v>
      </c>
      <c r="E522" s="22"/>
      <c r="F522" s="23">
        <f>TRUNC(D522*E522,2)</f>
        <v>0</v>
      </c>
    </row>
    <row r="523" spans="1:6" ht="22.5" x14ac:dyDescent="0.25">
      <c r="A523" s="18" t="s">
        <v>917</v>
      </c>
      <c r="B523" s="19" t="s">
        <v>924</v>
      </c>
      <c r="C523" s="20" t="s">
        <v>23</v>
      </c>
      <c r="D523" s="21">
        <v>8.48E-2</v>
      </c>
      <c r="E523" s="22"/>
      <c r="F523" s="23">
        <f>TRUNC(D523*E523,2)</f>
        <v>0</v>
      </c>
    </row>
    <row r="524" spans="1:6" x14ac:dyDescent="0.25">
      <c r="A524" s="18" t="s">
        <v>918</v>
      </c>
      <c r="B524" s="19" t="s">
        <v>925</v>
      </c>
      <c r="C524" s="20" t="s">
        <v>22</v>
      </c>
      <c r="D524" s="21">
        <v>9.5399999999999999E-2</v>
      </c>
      <c r="E524" s="22"/>
      <c r="F524" s="23">
        <f t="shared" ref="F524:F530" si="63">TRUNC(D524*E524,2)</f>
        <v>0</v>
      </c>
    </row>
    <row r="525" spans="1:6" x14ac:dyDescent="0.25">
      <c r="A525" s="18" t="s">
        <v>918</v>
      </c>
      <c r="B525" s="19" t="s">
        <v>925</v>
      </c>
      <c r="C525" s="20" t="s">
        <v>23</v>
      </c>
      <c r="D525" s="21">
        <v>0.20300000000000001</v>
      </c>
      <c r="E525" s="22"/>
      <c r="F525" s="23">
        <f t="shared" si="63"/>
        <v>0</v>
      </c>
    </row>
    <row r="526" spans="1:6" x14ac:dyDescent="0.25">
      <c r="A526" s="53" t="s">
        <v>862</v>
      </c>
      <c r="B526" s="19" t="s">
        <v>911</v>
      </c>
      <c r="C526" s="20" t="s">
        <v>22</v>
      </c>
      <c r="D526" s="21">
        <v>0.20080321285140559</v>
      </c>
      <c r="E526" s="22"/>
      <c r="F526" s="23">
        <f t="shared" si="63"/>
        <v>0</v>
      </c>
    </row>
    <row r="527" spans="1:6" x14ac:dyDescent="0.25">
      <c r="A527" s="52" t="s">
        <v>862</v>
      </c>
      <c r="B527" s="19" t="s">
        <v>911</v>
      </c>
      <c r="C527" s="20" t="s">
        <v>23</v>
      </c>
      <c r="D527" s="21">
        <v>9.7600000000000006E-2</v>
      </c>
      <c r="E527" s="22"/>
      <c r="F527" s="23">
        <f t="shared" si="63"/>
        <v>0</v>
      </c>
    </row>
    <row r="528" spans="1:6" x14ac:dyDescent="0.25">
      <c r="A528" s="18" t="s">
        <v>919</v>
      </c>
      <c r="B528" s="19" t="s">
        <v>926</v>
      </c>
      <c r="C528" s="20" t="s">
        <v>22</v>
      </c>
      <c r="D528" s="21">
        <v>0.21360000000000001</v>
      </c>
      <c r="E528" s="22"/>
      <c r="F528" s="23">
        <f t="shared" si="63"/>
        <v>0</v>
      </c>
    </row>
    <row r="529" spans="1:6" x14ac:dyDescent="0.25">
      <c r="A529" s="18" t="s">
        <v>919</v>
      </c>
      <c r="B529" s="19" t="s">
        <v>926</v>
      </c>
      <c r="C529" s="20" t="s">
        <v>23</v>
      </c>
      <c r="D529" s="21">
        <v>8.48E-2</v>
      </c>
      <c r="E529" s="22"/>
      <c r="F529" s="23">
        <f t="shared" si="63"/>
        <v>0</v>
      </c>
    </row>
    <row r="530" spans="1:6" ht="22.5" x14ac:dyDescent="0.25">
      <c r="A530" s="18">
        <v>90650</v>
      </c>
      <c r="B530" s="19" t="s">
        <v>902</v>
      </c>
      <c r="C530" s="20" t="s">
        <v>22</v>
      </c>
      <c r="D530" s="21">
        <v>8.0399999999999999E-2</v>
      </c>
      <c r="E530" s="22"/>
      <c r="F530" s="23">
        <f t="shared" si="63"/>
        <v>0</v>
      </c>
    </row>
    <row r="531" spans="1:6" ht="22.5" x14ac:dyDescent="0.25">
      <c r="A531" s="18">
        <v>90651</v>
      </c>
      <c r="B531" s="19" t="s">
        <v>902</v>
      </c>
      <c r="C531" s="20" t="s">
        <v>23</v>
      </c>
      <c r="D531" s="21">
        <v>0.218</v>
      </c>
      <c r="E531" s="22"/>
      <c r="F531" s="23">
        <f>TRUNC(D531*E531,2)</f>
        <v>0</v>
      </c>
    </row>
    <row r="532" spans="1:6" x14ac:dyDescent="0.25">
      <c r="A532" s="18">
        <v>88309</v>
      </c>
      <c r="B532" s="19" t="s">
        <v>41</v>
      </c>
      <c r="C532" s="24" t="s">
        <v>10</v>
      </c>
      <c r="D532" s="21">
        <v>0.5968</v>
      </c>
      <c r="E532" s="22"/>
      <c r="F532" s="23">
        <f t="shared" ref="F532:F545" si="64">TRUNC(D532*E532,2)</f>
        <v>0</v>
      </c>
    </row>
    <row r="533" spans="1:6" x14ac:dyDescent="0.25">
      <c r="A533" s="18">
        <v>88316</v>
      </c>
      <c r="B533" s="19" t="s">
        <v>11</v>
      </c>
      <c r="C533" s="24" t="s">
        <v>10</v>
      </c>
      <c r="D533" s="21">
        <v>0.8952</v>
      </c>
      <c r="E533" s="22"/>
      <c r="F533" s="23">
        <f t="shared" si="64"/>
        <v>0</v>
      </c>
    </row>
    <row r="534" spans="1:6" ht="22.5" x14ac:dyDescent="0.25">
      <c r="A534" s="18">
        <v>88321</v>
      </c>
      <c r="B534" s="19" t="s">
        <v>927</v>
      </c>
      <c r="C534" s="24" t="s">
        <v>10</v>
      </c>
      <c r="D534" s="21">
        <v>0.21360000000000001</v>
      </c>
      <c r="E534" s="22"/>
      <c r="F534" s="23">
        <f t="shared" si="64"/>
        <v>0</v>
      </c>
    </row>
    <row r="535" spans="1:6" ht="22.5" x14ac:dyDescent="0.25">
      <c r="A535" s="18">
        <v>88249</v>
      </c>
      <c r="B535" s="19" t="s">
        <v>928</v>
      </c>
      <c r="C535" s="24" t="s">
        <v>10</v>
      </c>
      <c r="D535" s="21">
        <v>0.21360000000000001</v>
      </c>
      <c r="E535" s="22"/>
      <c r="F535" s="23">
        <f t="shared" si="64"/>
        <v>0</v>
      </c>
    </row>
    <row r="536" spans="1:6" ht="33.75" x14ac:dyDescent="0.25">
      <c r="A536" s="18">
        <v>95967</v>
      </c>
      <c r="B536" s="19" t="s">
        <v>904</v>
      </c>
      <c r="C536" s="24" t="s">
        <v>10</v>
      </c>
      <c r="D536" s="21">
        <v>0.2984</v>
      </c>
      <c r="E536" s="22"/>
      <c r="F536" s="23">
        <f t="shared" si="64"/>
        <v>0</v>
      </c>
    </row>
    <row r="537" spans="1:6" x14ac:dyDescent="0.25">
      <c r="A537" s="18" t="s">
        <v>920</v>
      </c>
      <c r="B537" s="19" t="s">
        <v>929</v>
      </c>
      <c r="C537" s="24" t="s">
        <v>922</v>
      </c>
      <c r="D537" s="21">
        <v>3.3999999999999998E-3</v>
      </c>
      <c r="E537" s="22"/>
      <c r="F537" s="23">
        <f t="shared" si="64"/>
        <v>0</v>
      </c>
    </row>
    <row r="538" spans="1:6" x14ac:dyDescent="0.25">
      <c r="A538" s="18" t="s">
        <v>921</v>
      </c>
      <c r="B538" s="19" t="s">
        <v>930</v>
      </c>
      <c r="C538" s="24" t="s">
        <v>922</v>
      </c>
      <c r="D538" s="21">
        <v>16.666699999999999</v>
      </c>
      <c r="E538" s="22"/>
      <c r="F538" s="23">
        <f t="shared" si="64"/>
        <v>0</v>
      </c>
    </row>
    <row r="539" spans="1:6" ht="22.5" x14ac:dyDescent="0.25">
      <c r="A539" s="18">
        <v>43667</v>
      </c>
      <c r="B539" s="19" t="s">
        <v>931</v>
      </c>
      <c r="C539" s="24" t="s">
        <v>922</v>
      </c>
      <c r="D539" s="21">
        <v>0.35852400000000001</v>
      </c>
      <c r="E539" s="22"/>
      <c r="F539" s="23">
        <f t="shared" si="64"/>
        <v>0</v>
      </c>
    </row>
    <row r="540" spans="1:6" x14ac:dyDescent="0.25">
      <c r="A540" s="18">
        <v>10957</v>
      </c>
      <c r="B540" s="19" t="s">
        <v>932</v>
      </c>
      <c r="C540" s="24" t="s">
        <v>922</v>
      </c>
      <c r="D540" s="21">
        <v>0.2351</v>
      </c>
      <c r="E540" s="22"/>
      <c r="F540" s="23">
        <f t="shared" si="64"/>
        <v>0</v>
      </c>
    </row>
    <row r="541" spans="1:6" x14ac:dyDescent="0.25">
      <c r="A541" s="18">
        <v>44480</v>
      </c>
      <c r="B541" s="19" t="s">
        <v>903</v>
      </c>
      <c r="C541" s="24" t="s">
        <v>28</v>
      </c>
      <c r="D541" s="21">
        <v>0.3</v>
      </c>
      <c r="E541" s="22"/>
      <c r="F541" s="23">
        <f t="shared" si="64"/>
        <v>0</v>
      </c>
    </row>
    <row r="542" spans="1:6" x14ac:dyDescent="0.25">
      <c r="A542" s="18">
        <v>98655</v>
      </c>
      <c r="B542" s="19" t="s">
        <v>933</v>
      </c>
      <c r="C542" s="24" t="s">
        <v>113</v>
      </c>
      <c r="D542" s="21">
        <v>0.16669999999999999</v>
      </c>
      <c r="E542" s="22"/>
      <c r="F542" s="23">
        <f t="shared" si="64"/>
        <v>0</v>
      </c>
    </row>
    <row r="543" spans="1:6" ht="22.5" x14ac:dyDescent="0.25">
      <c r="A543" s="18">
        <v>100974</v>
      </c>
      <c r="B543" s="19" t="s">
        <v>934</v>
      </c>
      <c r="C543" s="24" t="s">
        <v>28</v>
      </c>
      <c r="D543" s="21">
        <v>1.25</v>
      </c>
      <c r="E543" s="22"/>
      <c r="F543" s="23">
        <f t="shared" si="64"/>
        <v>0</v>
      </c>
    </row>
    <row r="544" spans="1:6" ht="22.5" x14ac:dyDescent="0.25">
      <c r="A544" s="18">
        <v>38464</v>
      </c>
      <c r="B544" s="19" t="s">
        <v>935</v>
      </c>
      <c r="C544" s="24" t="s">
        <v>28</v>
      </c>
      <c r="D544" s="21">
        <v>1.1242000000000001</v>
      </c>
      <c r="E544" s="22"/>
      <c r="F544" s="23">
        <f t="shared" si="64"/>
        <v>0</v>
      </c>
    </row>
    <row r="545" spans="1:6" ht="23.25" thickBot="1" x14ac:dyDescent="0.3">
      <c r="A545" s="18">
        <v>95875</v>
      </c>
      <c r="B545" s="19" t="s">
        <v>937</v>
      </c>
      <c r="C545" s="24" t="s">
        <v>923</v>
      </c>
      <c r="D545" s="21">
        <v>31.25</v>
      </c>
      <c r="E545" s="22"/>
      <c r="F545" s="23">
        <f t="shared" si="64"/>
        <v>0</v>
      </c>
    </row>
    <row r="546" spans="1:6" ht="15.75" thickBot="1" x14ac:dyDescent="0.3">
      <c r="A546" s="25"/>
      <c r="B546" s="26"/>
      <c r="C546" s="26"/>
      <c r="D546" s="27"/>
      <c r="E546" s="28" t="s">
        <v>12</v>
      </c>
      <c r="F546" s="29">
        <f>SUM(F522:F545)</f>
        <v>0</v>
      </c>
    </row>
    <row r="547" spans="1:6" ht="15.75" thickBot="1" x14ac:dyDescent="0.3"/>
    <row r="548" spans="1:6" ht="15.75" thickBot="1" x14ac:dyDescent="0.3">
      <c r="A548" s="1"/>
      <c r="B548" s="2" t="s">
        <v>1</v>
      </c>
      <c r="F548" s="30"/>
    </row>
    <row r="549" spans="1:6" ht="15.75" thickBot="1" x14ac:dyDescent="0.3">
      <c r="A549" s="3"/>
      <c r="B549" s="4" t="s">
        <v>2</v>
      </c>
      <c r="E549" s="5" t="s">
        <v>3</v>
      </c>
      <c r="F549" s="6"/>
    </row>
    <row r="550" spans="1:6" ht="26.25" customHeight="1" thickBot="1" x14ac:dyDescent="0.3">
      <c r="A550" s="7" t="s">
        <v>381</v>
      </c>
      <c r="B550" s="8" t="s">
        <v>382</v>
      </c>
      <c r="C550" s="9"/>
      <c r="D550" s="10"/>
      <c r="E550" s="11"/>
      <c r="F550" s="12" t="s">
        <v>30</v>
      </c>
    </row>
    <row r="551" spans="1:6" x14ac:dyDescent="0.25">
      <c r="A551" s="13" t="s">
        <v>4</v>
      </c>
      <c r="B551" s="14" t="s">
        <v>5</v>
      </c>
      <c r="C551" s="14" t="s">
        <v>6</v>
      </c>
      <c r="D551" s="15" t="s">
        <v>7</v>
      </c>
      <c r="E551" s="16" t="s">
        <v>8</v>
      </c>
      <c r="F551" s="17" t="s">
        <v>9</v>
      </c>
    </row>
    <row r="552" spans="1:6" ht="22.5" x14ac:dyDescent="0.25">
      <c r="A552" s="18" t="s">
        <v>917</v>
      </c>
      <c r="B552" s="19" t="s">
        <v>924</v>
      </c>
      <c r="C552" s="20" t="s">
        <v>22</v>
      </c>
      <c r="D552" s="21">
        <v>0.2117</v>
      </c>
      <c r="E552" s="22"/>
      <c r="F552" s="23">
        <f>TRUNC(D552*E552,2)</f>
        <v>0</v>
      </c>
    </row>
    <row r="553" spans="1:6" ht="22.5" x14ac:dyDescent="0.25">
      <c r="A553" s="18" t="s">
        <v>917</v>
      </c>
      <c r="B553" s="19" t="s">
        <v>924</v>
      </c>
      <c r="C553" s="20" t="s">
        <v>23</v>
      </c>
      <c r="D553" s="21">
        <v>8.4099999999999994E-2</v>
      </c>
      <c r="E553" s="22"/>
      <c r="F553" s="23">
        <f>TRUNC(D553*E553,2)</f>
        <v>0</v>
      </c>
    </row>
    <row r="554" spans="1:6" x14ac:dyDescent="0.25">
      <c r="A554" s="18" t="s">
        <v>918</v>
      </c>
      <c r="B554" s="19" t="s">
        <v>925</v>
      </c>
      <c r="C554" s="20" t="s">
        <v>22</v>
      </c>
      <c r="D554" s="21">
        <v>7.7200000000000005E-2</v>
      </c>
      <c r="E554" s="22"/>
      <c r="F554" s="23">
        <f t="shared" ref="F554:F560" si="65">TRUNC(D554*E554,2)</f>
        <v>0</v>
      </c>
    </row>
    <row r="555" spans="1:6" x14ac:dyDescent="0.25">
      <c r="A555" s="18" t="s">
        <v>918</v>
      </c>
      <c r="B555" s="19" t="s">
        <v>925</v>
      </c>
      <c r="C555" s="20" t="s">
        <v>23</v>
      </c>
      <c r="D555" s="21">
        <v>0.2185</v>
      </c>
      <c r="E555" s="22"/>
      <c r="F555" s="23">
        <f t="shared" si="65"/>
        <v>0</v>
      </c>
    </row>
    <row r="556" spans="1:6" x14ac:dyDescent="0.25">
      <c r="A556" s="53" t="s">
        <v>862</v>
      </c>
      <c r="B556" s="19" t="s">
        <v>911</v>
      </c>
      <c r="C556" s="20" t="s">
        <v>22</v>
      </c>
      <c r="D556" s="21">
        <v>0.20080321285140559</v>
      </c>
      <c r="E556" s="22"/>
      <c r="F556" s="23">
        <f t="shared" si="65"/>
        <v>0</v>
      </c>
    </row>
    <row r="557" spans="1:6" x14ac:dyDescent="0.25">
      <c r="A557" s="52" t="s">
        <v>862</v>
      </c>
      <c r="B557" s="19" t="s">
        <v>911</v>
      </c>
      <c r="C557" s="20" t="s">
        <v>23</v>
      </c>
      <c r="D557" s="21">
        <v>9.4899999999999998E-2</v>
      </c>
      <c r="E557" s="22"/>
      <c r="F557" s="23">
        <f t="shared" si="65"/>
        <v>0</v>
      </c>
    </row>
    <row r="558" spans="1:6" x14ac:dyDescent="0.25">
      <c r="A558" s="18" t="s">
        <v>919</v>
      </c>
      <c r="B558" s="19" t="s">
        <v>926</v>
      </c>
      <c r="C558" s="20" t="s">
        <v>22</v>
      </c>
      <c r="D558" s="21">
        <v>0.2117</v>
      </c>
      <c r="E558" s="22"/>
      <c r="F558" s="23">
        <f t="shared" si="65"/>
        <v>0</v>
      </c>
    </row>
    <row r="559" spans="1:6" x14ac:dyDescent="0.25">
      <c r="A559" s="18" t="s">
        <v>919</v>
      </c>
      <c r="B559" s="19" t="s">
        <v>926</v>
      </c>
      <c r="C559" s="20" t="s">
        <v>23</v>
      </c>
      <c r="D559" s="21">
        <v>8.4099999999999994E-2</v>
      </c>
      <c r="E559" s="22"/>
      <c r="F559" s="23">
        <f t="shared" si="65"/>
        <v>0</v>
      </c>
    </row>
    <row r="560" spans="1:6" ht="22.5" x14ac:dyDescent="0.25">
      <c r="A560" s="18">
        <v>90650</v>
      </c>
      <c r="B560" s="19" t="s">
        <v>902</v>
      </c>
      <c r="C560" s="20" t="s">
        <v>22</v>
      </c>
      <c r="D560" s="21">
        <v>6.4299999999999996E-2</v>
      </c>
      <c r="E560" s="22"/>
      <c r="F560" s="23">
        <f t="shared" si="65"/>
        <v>0</v>
      </c>
    </row>
    <row r="561" spans="1:6" ht="22.5" x14ac:dyDescent="0.25">
      <c r="A561" s="18">
        <v>90651</v>
      </c>
      <c r="B561" s="19" t="s">
        <v>902</v>
      </c>
      <c r="C561" s="20" t="s">
        <v>23</v>
      </c>
      <c r="D561" s="21">
        <v>0.23139999999999999</v>
      </c>
      <c r="E561" s="22"/>
      <c r="F561" s="23">
        <f>TRUNC(D561*E561,2)</f>
        <v>0</v>
      </c>
    </row>
    <row r="562" spans="1:6" x14ac:dyDescent="0.25">
      <c r="A562" s="18">
        <v>88309</v>
      </c>
      <c r="B562" s="19" t="s">
        <v>41</v>
      </c>
      <c r="C562" s="24" t="s">
        <v>10</v>
      </c>
      <c r="D562" s="21">
        <v>0.59140000000000004</v>
      </c>
      <c r="E562" s="22"/>
      <c r="F562" s="23">
        <f t="shared" ref="F562:F575" si="66">TRUNC(D562*E562,2)</f>
        <v>0</v>
      </c>
    </row>
    <row r="563" spans="1:6" x14ac:dyDescent="0.25">
      <c r="A563" s="18">
        <v>88316</v>
      </c>
      <c r="B563" s="19" t="s">
        <v>11</v>
      </c>
      <c r="C563" s="24" t="s">
        <v>10</v>
      </c>
      <c r="D563" s="21">
        <v>0.88719999999999999</v>
      </c>
      <c r="E563" s="22"/>
      <c r="F563" s="23">
        <f t="shared" si="66"/>
        <v>0</v>
      </c>
    </row>
    <row r="564" spans="1:6" ht="22.5" x14ac:dyDescent="0.25">
      <c r="A564" s="18">
        <v>88321</v>
      </c>
      <c r="B564" s="19" t="s">
        <v>927</v>
      </c>
      <c r="C564" s="24" t="s">
        <v>10</v>
      </c>
      <c r="D564" s="21">
        <v>0.2117</v>
      </c>
      <c r="E564" s="22"/>
      <c r="F564" s="23">
        <f t="shared" si="66"/>
        <v>0</v>
      </c>
    </row>
    <row r="565" spans="1:6" ht="22.5" x14ac:dyDescent="0.25">
      <c r="A565" s="18">
        <v>88249</v>
      </c>
      <c r="B565" s="19" t="s">
        <v>928</v>
      </c>
      <c r="C565" s="24" t="s">
        <v>10</v>
      </c>
      <c r="D565" s="21">
        <v>0.2117</v>
      </c>
      <c r="E565" s="22"/>
      <c r="F565" s="23">
        <f t="shared" si="66"/>
        <v>0</v>
      </c>
    </row>
    <row r="566" spans="1:6" ht="33.75" x14ac:dyDescent="0.25">
      <c r="A566" s="18">
        <v>95967</v>
      </c>
      <c r="B566" s="19" t="s">
        <v>904</v>
      </c>
      <c r="C566" s="24" t="s">
        <v>10</v>
      </c>
      <c r="D566" s="21">
        <v>0.29570000000000002</v>
      </c>
      <c r="E566" s="22"/>
      <c r="F566" s="23">
        <f t="shared" si="66"/>
        <v>0</v>
      </c>
    </row>
    <row r="567" spans="1:6" x14ac:dyDescent="0.25">
      <c r="A567" s="18" t="s">
        <v>920</v>
      </c>
      <c r="B567" s="19" t="s">
        <v>929</v>
      </c>
      <c r="C567" s="24" t="s">
        <v>922</v>
      </c>
      <c r="D567" s="21">
        <v>3.3999999999999998E-3</v>
      </c>
      <c r="E567" s="22"/>
      <c r="F567" s="23">
        <f t="shared" si="66"/>
        <v>0</v>
      </c>
    </row>
    <row r="568" spans="1:6" x14ac:dyDescent="0.25">
      <c r="A568" s="18" t="s">
        <v>921</v>
      </c>
      <c r="B568" s="19" t="s">
        <v>930</v>
      </c>
      <c r="C568" s="24" t="s">
        <v>922</v>
      </c>
      <c r="D568" s="21">
        <v>16.666699999999999</v>
      </c>
      <c r="E568" s="22"/>
      <c r="F568" s="23">
        <f t="shared" si="66"/>
        <v>0</v>
      </c>
    </row>
    <row r="569" spans="1:6" ht="22.5" x14ac:dyDescent="0.25">
      <c r="A569" s="18">
        <v>43667</v>
      </c>
      <c r="B569" s="19" t="s">
        <v>931</v>
      </c>
      <c r="C569" s="24" t="s">
        <v>922</v>
      </c>
      <c r="D569" s="21">
        <v>0.23901600000000001</v>
      </c>
      <c r="E569" s="22"/>
      <c r="F569" s="23">
        <f t="shared" si="66"/>
        <v>0</v>
      </c>
    </row>
    <row r="570" spans="1:6" x14ac:dyDescent="0.25">
      <c r="A570" s="18">
        <v>10957</v>
      </c>
      <c r="B570" s="19" t="s">
        <v>932</v>
      </c>
      <c r="C570" s="24" t="s">
        <v>922</v>
      </c>
      <c r="D570" s="21">
        <v>0.2351</v>
      </c>
      <c r="E570" s="22"/>
      <c r="F570" s="23">
        <f t="shared" si="66"/>
        <v>0</v>
      </c>
    </row>
    <row r="571" spans="1:6" x14ac:dyDescent="0.25">
      <c r="A571" s="18">
        <v>44480</v>
      </c>
      <c r="B571" s="19" t="s">
        <v>903</v>
      </c>
      <c r="C571" s="24" t="s">
        <v>28</v>
      </c>
      <c r="D571" s="21">
        <v>0.3</v>
      </c>
      <c r="E571" s="22"/>
      <c r="F571" s="23">
        <f t="shared" si="66"/>
        <v>0</v>
      </c>
    </row>
    <row r="572" spans="1:6" x14ac:dyDescent="0.25">
      <c r="A572" s="18">
        <v>98655</v>
      </c>
      <c r="B572" s="19" t="s">
        <v>933</v>
      </c>
      <c r="C572" s="24" t="s">
        <v>113</v>
      </c>
      <c r="D572" s="21">
        <v>0.1111</v>
      </c>
      <c r="E572" s="22"/>
      <c r="F572" s="23">
        <f t="shared" si="66"/>
        <v>0</v>
      </c>
    </row>
    <row r="573" spans="1:6" ht="22.5" x14ac:dyDescent="0.25">
      <c r="A573" s="18">
        <v>100974</v>
      </c>
      <c r="B573" s="19" t="s">
        <v>934</v>
      </c>
      <c r="C573" s="24" t="s">
        <v>28</v>
      </c>
      <c r="D573" s="21">
        <v>1.25</v>
      </c>
      <c r="E573" s="22"/>
      <c r="F573" s="23">
        <f t="shared" si="66"/>
        <v>0</v>
      </c>
    </row>
    <row r="574" spans="1:6" ht="22.5" x14ac:dyDescent="0.25">
      <c r="A574" s="18">
        <v>38464</v>
      </c>
      <c r="B574" s="19" t="s">
        <v>935</v>
      </c>
      <c r="C574" s="24" t="s">
        <v>28</v>
      </c>
      <c r="D574" s="21">
        <v>1.1194</v>
      </c>
      <c r="E574" s="22"/>
      <c r="F574" s="23">
        <f t="shared" si="66"/>
        <v>0</v>
      </c>
    </row>
    <row r="575" spans="1:6" ht="23.25" thickBot="1" x14ac:dyDescent="0.3">
      <c r="A575" s="18">
        <v>95875</v>
      </c>
      <c r="B575" s="19" t="s">
        <v>937</v>
      </c>
      <c r="C575" s="24" t="s">
        <v>923</v>
      </c>
      <c r="D575" s="21">
        <v>31.25</v>
      </c>
      <c r="E575" s="22"/>
      <c r="F575" s="23">
        <f t="shared" si="66"/>
        <v>0</v>
      </c>
    </row>
    <row r="576" spans="1:6" ht="15.75" thickBot="1" x14ac:dyDescent="0.3">
      <c r="A576" s="25"/>
      <c r="B576" s="26"/>
      <c r="C576" s="26"/>
      <c r="D576" s="27"/>
      <c r="E576" s="28" t="s">
        <v>12</v>
      </c>
      <c r="F576" s="29">
        <f>SUM(F552:F575)</f>
        <v>0</v>
      </c>
    </row>
    <row r="577" spans="1:6" ht="15.75" thickBot="1" x14ac:dyDescent="0.3"/>
    <row r="578" spans="1:6" ht="15.75" thickBot="1" x14ac:dyDescent="0.3">
      <c r="A578" s="1"/>
      <c r="B578" s="2" t="s">
        <v>1</v>
      </c>
      <c r="F578" s="30"/>
    </row>
    <row r="579" spans="1:6" ht="15.75" thickBot="1" x14ac:dyDescent="0.3">
      <c r="A579" s="3"/>
      <c r="B579" s="4" t="s">
        <v>2</v>
      </c>
      <c r="E579" s="5" t="s">
        <v>3</v>
      </c>
      <c r="F579" s="6"/>
    </row>
    <row r="580" spans="1:6" ht="27" customHeight="1" thickBot="1" x14ac:dyDescent="0.3">
      <c r="A580" s="7" t="s">
        <v>383</v>
      </c>
      <c r="B580" s="8" t="s">
        <v>384</v>
      </c>
      <c r="C580" s="9"/>
      <c r="D580" s="10"/>
      <c r="E580" s="11"/>
      <c r="F580" s="12" t="s">
        <v>30</v>
      </c>
    </row>
    <row r="581" spans="1:6" x14ac:dyDescent="0.25">
      <c r="A581" s="13" t="s">
        <v>4</v>
      </c>
      <c r="B581" s="14" t="s">
        <v>5</v>
      </c>
      <c r="C581" s="14" t="s">
        <v>6</v>
      </c>
      <c r="D581" s="15" t="s">
        <v>7</v>
      </c>
      <c r="E581" s="16" t="s">
        <v>8</v>
      </c>
      <c r="F581" s="17" t="s">
        <v>9</v>
      </c>
    </row>
    <row r="582" spans="1:6" ht="22.5" x14ac:dyDescent="0.25">
      <c r="A582" s="18" t="s">
        <v>917</v>
      </c>
      <c r="B582" s="19" t="s">
        <v>924</v>
      </c>
      <c r="C582" s="20" t="s">
        <v>22</v>
      </c>
      <c r="D582" s="21">
        <v>0.2107</v>
      </c>
      <c r="E582" s="22"/>
      <c r="F582" s="23">
        <f>TRUNC(D582*E582,2)</f>
        <v>0</v>
      </c>
    </row>
    <row r="583" spans="1:6" ht="22.5" x14ac:dyDescent="0.25">
      <c r="A583" s="18" t="s">
        <v>917</v>
      </c>
      <c r="B583" s="19" t="s">
        <v>924</v>
      </c>
      <c r="C583" s="20" t="s">
        <v>23</v>
      </c>
      <c r="D583" s="21">
        <v>8.3699999999999997E-2</v>
      </c>
      <c r="E583" s="22"/>
      <c r="F583" s="23">
        <f>TRUNC(D583*E583,2)</f>
        <v>0</v>
      </c>
    </row>
    <row r="584" spans="1:6" x14ac:dyDescent="0.25">
      <c r="A584" s="18" t="s">
        <v>918</v>
      </c>
      <c r="B584" s="19" t="s">
        <v>925</v>
      </c>
      <c r="C584" s="20" t="s">
        <v>22</v>
      </c>
      <c r="D584" s="21">
        <v>6.3399999999999998E-2</v>
      </c>
      <c r="E584" s="22"/>
      <c r="F584" s="23">
        <f t="shared" ref="F584:F590" si="67">TRUNC(D584*E584,2)</f>
        <v>0</v>
      </c>
    </row>
    <row r="585" spans="1:6" x14ac:dyDescent="0.25">
      <c r="A585" s="18" t="s">
        <v>918</v>
      </c>
      <c r="B585" s="19" t="s">
        <v>925</v>
      </c>
      <c r="C585" s="20" t="s">
        <v>23</v>
      </c>
      <c r="D585" s="21">
        <v>0.23100000000000001</v>
      </c>
      <c r="E585" s="22"/>
      <c r="F585" s="23">
        <f t="shared" si="67"/>
        <v>0</v>
      </c>
    </row>
    <row r="586" spans="1:6" x14ac:dyDescent="0.25">
      <c r="A586" s="53" t="s">
        <v>862</v>
      </c>
      <c r="B586" s="19" t="s">
        <v>911</v>
      </c>
      <c r="C586" s="20" t="s">
        <v>22</v>
      </c>
      <c r="D586" s="21">
        <v>0.20080321285140559</v>
      </c>
      <c r="E586" s="22"/>
      <c r="F586" s="23">
        <f t="shared" si="67"/>
        <v>0</v>
      </c>
    </row>
    <row r="587" spans="1:6" x14ac:dyDescent="0.25">
      <c r="A587" s="52" t="s">
        <v>862</v>
      </c>
      <c r="B587" s="19" t="s">
        <v>911</v>
      </c>
      <c r="C587" s="20" t="s">
        <v>23</v>
      </c>
      <c r="D587" s="21">
        <v>9.3600000000000003E-2</v>
      </c>
      <c r="E587" s="22"/>
      <c r="F587" s="23">
        <f t="shared" si="67"/>
        <v>0</v>
      </c>
    </row>
    <row r="588" spans="1:6" x14ac:dyDescent="0.25">
      <c r="A588" s="18" t="s">
        <v>919</v>
      </c>
      <c r="B588" s="19" t="s">
        <v>926</v>
      </c>
      <c r="C588" s="20" t="s">
        <v>22</v>
      </c>
      <c r="D588" s="21">
        <v>0.2107</v>
      </c>
      <c r="E588" s="22"/>
      <c r="F588" s="23">
        <f t="shared" si="67"/>
        <v>0</v>
      </c>
    </row>
    <row r="589" spans="1:6" x14ac:dyDescent="0.25">
      <c r="A589" s="18" t="s">
        <v>919</v>
      </c>
      <c r="B589" s="19" t="s">
        <v>926</v>
      </c>
      <c r="C589" s="20" t="s">
        <v>23</v>
      </c>
      <c r="D589" s="21">
        <v>8.3699999999999997E-2</v>
      </c>
      <c r="E589" s="22"/>
      <c r="F589" s="23">
        <f t="shared" si="67"/>
        <v>0</v>
      </c>
    </row>
    <row r="590" spans="1:6" ht="22.5" x14ac:dyDescent="0.25">
      <c r="A590" s="18">
        <v>90650</v>
      </c>
      <c r="B590" s="19" t="s">
        <v>902</v>
      </c>
      <c r="C590" s="20" t="s">
        <v>22</v>
      </c>
      <c r="D590" s="21">
        <v>5.0799999999999998E-2</v>
      </c>
      <c r="E590" s="22"/>
      <c r="F590" s="23">
        <f t="shared" si="67"/>
        <v>0</v>
      </c>
    </row>
    <row r="591" spans="1:6" ht="22.5" x14ac:dyDescent="0.25">
      <c r="A591" s="18">
        <v>90651</v>
      </c>
      <c r="B591" s="19" t="s">
        <v>902</v>
      </c>
      <c r="C591" s="20" t="s">
        <v>23</v>
      </c>
      <c r="D591" s="21">
        <v>0.24349999999999999</v>
      </c>
      <c r="E591" s="22"/>
      <c r="F591" s="23">
        <f>TRUNC(D591*E591,2)</f>
        <v>0</v>
      </c>
    </row>
    <row r="592" spans="1:6" x14ac:dyDescent="0.25">
      <c r="A592" s="18">
        <v>88309</v>
      </c>
      <c r="B592" s="19" t="s">
        <v>41</v>
      </c>
      <c r="C592" s="24" t="s">
        <v>10</v>
      </c>
      <c r="D592" s="21">
        <v>0.5887</v>
      </c>
      <c r="E592" s="22"/>
      <c r="F592" s="23">
        <f t="shared" ref="F592:F605" si="68">TRUNC(D592*E592,2)</f>
        <v>0</v>
      </c>
    </row>
    <row r="593" spans="1:6" x14ac:dyDescent="0.25">
      <c r="A593" s="18">
        <v>88316</v>
      </c>
      <c r="B593" s="19" t="s">
        <v>11</v>
      </c>
      <c r="C593" s="24" t="s">
        <v>10</v>
      </c>
      <c r="D593" s="21">
        <v>0.8831</v>
      </c>
      <c r="E593" s="22"/>
      <c r="F593" s="23">
        <f t="shared" si="68"/>
        <v>0</v>
      </c>
    </row>
    <row r="594" spans="1:6" ht="22.5" x14ac:dyDescent="0.25">
      <c r="A594" s="18">
        <v>88321</v>
      </c>
      <c r="B594" s="19" t="s">
        <v>927</v>
      </c>
      <c r="C594" s="24" t="s">
        <v>10</v>
      </c>
      <c r="D594" s="21">
        <v>0.2107</v>
      </c>
      <c r="E594" s="22"/>
      <c r="F594" s="23">
        <f t="shared" si="68"/>
        <v>0</v>
      </c>
    </row>
    <row r="595" spans="1:6" ht="22.5" x14ac:dyDescent="0.25">
      <c r="A595" s="18">
        <v>88249</v>
      </c>
      <c r="B595" s="19" t="s">
        <v>928</v>
      </c>
      <c r="C595" s="24" t="s">
        <v>10</v>
      </c>
      <c r="D595" s="21">
        <v>0.2107</v>
      </c>
      <c r="E595" s="22"/>
      <c r="F595" s="23">
        <f t="shared" si="68"/>
        <v>0</v>
      </c>
    </row>
    <row r="596" spans="1:6" ht="33.75" x14ac:dyDescent="0.25">
      <c r="A596" s="18">
        <v>95967</v>
      </c>
      <c r="B596" s="19" t="s">
        <v>904</v>
      </c>
      <c r="C596" s="24" t="s">
        <v>10</v>
      </c>
      <c r="D596" s="21">
        <v>0.2944</v>
      </c>
      <c r="E596" s="22"/>
      <c r="F596" s="23">
        <f t="shared" si="68"/>
        <v>0</v>
      </c>
    </row>
    <row r="597" spans="1:6" x14ac:dyDescent="0.25">
      <c r="A597" s="18" t="s">
        <v>920</v>
      </c>
      <c r="B597" s="19" t="s">
        <v>929</v>
      </c>
      <c r="C597" s="24" t="s">
        <v>922</v>
      </c>
      <c r="D597" s="21">
        <v>3.3999999999999998E-3</v>
      </c>
      <c r="E597" s="22"/>
      <c r="F597" s="23">
        <f t="shared" si="68"/>
        <v>0</v>
      </c>
    </row>
    <row r="598" spans="1:6" x14ac:dyDescent="0.25">
      <c r="A598" s="18" t="s">
        <v>921</v>
      </c>
      <c r="B598" s="19" t="s">
        <v>930</v>
      </c>
      <c r="C598" s="24" t="s">
        <v>922</v>
      </c>
      <c r="D598" s="21">
        <v>16.666699999999999</v>
      </c>
      <c r="E598" s="22"/>
      <c r="F598" s="23">
        <f t="shared" si="68"/>
        <v>0</v>
      </c>
    </row>
    <row r="599" spans="1:6" ht="22.5" x14ac:dyDescent="0.25">
      <c r="A599" s="18">
        <v>43667</v>
      </c>
      <c r="B599" s="19" t="s">
        <v>931</v>
      </c>
      <c r="C599" s="24" t="s">
        <v>922</v>
      </c>
      <c r="D599" s="21">
        <v>0.179262</v>
      </c>
      <c r="E599" s="22"/>
      <c r="F599" s="23">
        <f t="shared" si="68"/>
        <v>0</v>
      </c>
    </row>
    <row r="600" spans="1:6" x14ac:dyDescent="0.25">
      <c r="A600" s="18">
        <v>10957</v>
      </c>
      <c r="B600" s="19" t="s">
        <v>932</v>
      </c>
      <c r="C600" s="24" t="s">
        <v>922</v>
      </c>
      <c r="D600" s="21">
        <v>0.2351</v>
      </c>
      <c r="E600" s="22"/>
      <c r="F600" s="23">
        <f t="shared" si="68"/>
        <v>0</v>
      </c>
    </row>
    <row r="601" spans="1:6" x14ac:dyDescent="0.25">
      <c r="A601" s="18">
        <v>44480</v>
      </c>
      <c r="B601" s="19" t="s">
        <v>903</v>
      </c>
      <c r="C601" s="24" t="s">
        <v>28</v>
      </c>
      <c r="D601" s="21">
        <v>0.3</v>
      </c>
      <c r="E601" s="22"/>
      <c r="F601" s="23">
        <f t="shared" si="68"/>
        <v>0</v>
      </c>
    </row>
    <row r="602" spans="1:6" x14ac:dyDescent="0.25">
      <c r="A602" s="18">
        <v>98655</v>
      </c>
      <c r="B602" s="19" t="s">
        <v>933</v>
      </c>
      <c r="C602" s="24" t="s">
        <v>113</v>
      </c>
      <c r="D602" s="21">
        <v>8.3299999999999999E-2</v>
      </c>
      <c r="E602" s="22"/>
      <c r="F602" s="23">
        <f t="shared" si="68"/>
        <v>0</v>
      </c>
    </row>
    <row r="603" spans="1:6" ht="22.5" x14ac:dyDescent="0.25">
      <c r="A603" s="18">
        <v>100974</v>
      </c>
      <c r="B603" s="19" t="s">
        <v>934</v>
      </c>
      <c r="C603" s="24" t="s">
        <v>28</v>
      </c>
      <c r="D603" s="21">
        <v>1.25</v>
      </c>
      <c r="E603" s="22"/>
      <c r="F603" s="23">
        <f t="shared" si="68"/>
        <v>0</v>
      </c>
    </row>
    <row r="604" spans="1:6" ht="22.5" x14ac:dyDescent="0.25">
      <c r="A604" s="18">
        <v>38464</v>
      </c>
      <c r="B604" s="19" t="s">
        <v>935</v>
      </c>
      <c r="C604" s="24" t="s">
        <v>28</v>
      </c>
      <c r="D604" s="21">
        <v>1.1146</v>
      </c>
      <c r="E604" s="22"/>
      <c r="F604" s="23">
        <f t="shared" si="68"/>
        <v>0</v>
      </c>
    </row>
    <row r="605" spans="1:6" ht="23.25" thickBot="1" x14ac:dyDescent="0.3">
      <c r="A605" s="18">
        <v>95875</v>
      </c>
      <c r="B605" s="19" t="s">
        <v>937</v>
      </c>
      <c r="C605" s="24" t="s">
        <v>923</v>
      </c>
      <c r="D605" s="21">
        <v>31.25</v>
      </c>
      <c r="E605" s="22"/>
      <c r="F605" s="23">
        <f t="shared" si="68"/>
        <v>0</v>
      </c>
    </row>
    <row r="606" spans="1:6" ht="15.75" thickBot="1" x14ac:dyDescent="0.3">
      <c r="A606" s="25"/>
      <c r="B606" s="26"/>
      <c r="C606" s="26"/>
      <c r="D606" s="27"/>
      <c r="E606" s="28" t="s">
        <v>12</v>
      </c>
      <c r="F606" s="29">
        <f>SUM(F582:F605)</f>
        <v>0</v>
      </c>
    </row>
    <row r="607" spans="1:6" ht="15.75" thickBot="1" x14ac:dyDescent="0.3"/>
    <row r="608" spans="1:6" ht="15.75" thickBot="1" x14ac:dyDescent="0.3">
      <c r="A608" s="1"/>
      <c r="B608" s="2" t="s">
        <v>1</v>
      </c>
      <c r="F608" s="30">
        <v>6817750</v>
      </c>
    </row>
    <row r="609" spans="1:6" ht="15.75" thickBot="1" x14ac:dyDescent="0.3">
      <c r="A609" s="3"/>
      <c r="B609" s="4" t="s">
        <v>2</v>
      </c>
      <c r="E609" s="5" t="s">
        <v>3</v>
      </c>
      <c r="F609" s="6"/>
    </row>
    <row r="610" spans="1:6" ht="34.5" thickBot="1" x14ac:dyDescent="0.3">
      <c r="A610" s="7" t="s">
        <v>385</v>
      </c>
      <c r="B610" s="8" t="s">
        <v>386</v>
      </c>
      <c r="C610" s="9"/>
      <c r="D610" s="10"/>
      <c r="E610" s="11"/>
      <c r="F610" s="12" t="s">
        <v>854</v>
      </c>
    </row>
    <row r="611" spans="1:6" x14ac:dyDescent="0.25">
      <c r="A611" s="13" t="s">
        <v>4</v>
      </c>
      <c r="B611" s="14" t="s">
        <v>5</v>
      </c>
      <c r="C611" s="14" t="s">
        <v>6</v>
      </c>
      <c r="D611" s="15" t="s">
        <v>7</v>
      </c>
      <c r="E611" s="16" t="s">
        <v>8</v>
      </c>
      <c r="F611" s="17" t="s">
        <v>9</v>
      </c>
    </row>
    <row r="612" spans="1:6" x14ac:dyDescent="0.25">
      <c r="A612" s="53" t="s">
        <v>862</v>
      </c>
      <c r="B612" s="19" t="s">
        <v>911</v>
      </c>
      <c r="C612" s="20" t="s">
        <v>22</v>
      </c>
      <c r="D612" s="21">
        <v>0.151</v>
      </c>
      <c r="E612" s="22"/>
      <c r="F612" s="23">
        <f t="shared" ref="F612:F613" si="69">TRUNC(D612*E612,2)</f>
        <v>0</v>
      </c>
    </row>
    <row r="613" spans="1:6" x14ac:dyDescent="0.25">
      <c r="A613" s="18" t="s">
        <v>938</v>
      </c>
      <c r="B613" s="19" t="s">
        <v>940</v>
      </c>
      <c r="C613" s="20" t="s">
        <v>22</v>
      </c>
      <c r="D613" s="21">
        <v>0.151</v>
      </c>
      <c r="E613" s="22"/>
      <c r="F613" s="23">
        <f t="shared" si="69"/>
        <v>0</v>
      </c>
    </row>
    <row r="614" spans="1:6" ht="22.5" x14ac:dyDescent="0.25">
      <c r="A614" s="18">
        <v>88251</v>
      </c>
      <c r="B614" s="19" t="s">
        <v>941</v>
      </c>
      <c r="C614" s="24" t="s">
        <v>10</v>
      </c>
      <c r="D614" s="21">
        <v>1.5E-3</v>
      </c>
      <c r="E614" s="22"/>
      <c r="F614" s="23">
        <f t="shared" ref="F614:F619" si="70">TRUNC(D614*E614,2)</f>
        <v>0</v>
      </c>
    </row>
    <row r="615" spans="1:6" x14ac:dyDescent="0.25">
      <c r="A615" s="18">
        <v>88316</v>
      </c>
      <c r="B615" s="19" t="s">
        <v>11</v>
      </c>
      <c r="C615" s="24" t="s">
        <v>10</v>
      </c>
      <c r="D615" s="21">
        <v>0.3</v>
      </c>
      <c r="E615" s="22"/>
      <c r="F615" s="23">
        <f t="shared" si="70"/>
        <v>0</v>
      </c>
    </row>
    <row r="616" spans="1:6" x14ac:dyDescent="0.25">
      <c r="A616" s="18">
        <v>88317</v>
      </c>
      <c r="B616" s="19" t="s">
        <v>942</v>
      </c>
      <c r="C616" s="24" t="s">
        <v>10</v>
      </c>
      <c r="D616" s="21">
        <v>2.8899999999999999E-2</v>
      </c>
      <c r="E616" s="22"/>
      <c r="F616" s="23">
        <f t="shared" si="70"/>
        <v>0</v>
      </c>
    </row>
    <row r="617" spans="1:6" ht="22.5" x14ac:dyDescent="0.25">
      <c r="A617" s="18">
        <v>1319</v>
      </c>
      <c r="B617" s="19" t="s">
        <v>943</v>
      </c>
      <c r="C617" s="24" t="s">
        <v>179</v>
      </c>
      <c r="D617" s="21">
        <v>0.57740000000000002</v>
      </c>
      <c r="E617" s="22"/>
      <c r="F617" s="23">
        <f t="shared" si="70"/>
        <v>0</v>
      </c>
    </row>
    <row r="618" spans="1:6" x14ac:dyDescent="0.25">
      <c r="A618" s="18">
        <v>2692</v>
      </c>
      <c r="B618" s="19" t="s">
        <v>817</v>
      </c>
      <c r="C618" s="24" t="s">
        <v>829</v>
      </c>
      <c r="D618" s="21">
        <v>0.21529999999999999</v>
      </c>
      <c r="E618" s="22"/>
      <c r="F618" s="23">
        <f t="shared" si="70"/>
        <v>0</v>
      </c>
    </row>
    <row r="619" spans="1:6" ht="15.75" thickBot="1" x14ac:dyDescent="0.3">
      <c r="A619" s="18" t="s">
        <v>939</v>
      </c>
      <c r="B619" s="19" t="s">
        <v>944</v>
      </c>
      <c r="C619" s="24" t="s">
        <v>179</v>
      </c>
      <c r="D619" s="21">
        <v>7.6E-3</v>
      </c>
      <c r="E619" s="22"/>
      <c r="F619" s="23">
        <f t="shared" si="70"/>
        <v>0</v>
      </c>
    </row>
    <row r="620" spans="1:6" ht="15.75" thickBot="1" x14ac:dyDescent="0.3">
      <c r="A620" s="25"/>
      <c r="B620" s="26"/>
      <c r="C620" s="26"/>
      <c r="D620" s="27"/>
      <c r="E620" s="28" t="s">
        <v>12</v>
      </c>
      <c r="F620" s="29">
        <f>SUM(F612:F619)</f>
        <v>0</v>
      </c>
    </row>
    <row r="621" spans="1:6" ht="15.75" thickBot="1" x14ac:dyDescent="0.3"/>
    <row r="622" spans="1:6" ht="15.75" thickBot="1" x14ac:dyDescent="0.3">
      <c r="A622" s="1"/>
      <c r="B622" s="2" t="s">
        <v>1</v>
      </c>
      <c r="F622" s="30"/>
    </row>
    <row r="623" spans="1:6" ht="15.75" thickBot="1" x14ac:dyDescent="0.3">
      <c r="A623" s="3"/>
      <c r="B623" s="4" t="s">
        <v>2</v>
      </c>
      <c r="E623" s="5" t="s">
        <v>3</v>
      </c>
      <c r="F623" s="6"/>
    </row>
    <row r="624" spans="1:6" ht="45.75" thickBot="1" x14ac:dyDescent="0.3">
      <c r="A624" s="7" t="s">
        <v>387</v>
      </c>
      <c r="B624" s="8" t="s">
        <v>945</v>
      </c>
      <c r="C624" s="9"/>
      <c r="D624" s="10"/>
      <c r="E624" s="11"/>
      <c r="F624" s="12" t="s">
        <v>47</v>
      </c>
    </row>
    <row r="625" spans="1:6" x14ac:dyDescent="0.25">
      <c r="A625" s="13" t="s">
        <v>4</v>
      </c>
      <c r="B625" s="14" t="s">
        <v>5</v>
      </c>
      <c r="C625" s="14" t="s">
        <v>6</v>
      </c>
      <c r="D625" s="15" t="s">
        <v>7</v>
      </c>
      <c r="E625" s="16" t="s">
        <v>8</v>
      </c>
      <c r="F625" s="17" t="s">
        <v>9</v>
      </c>
    </row>
    <row r="626" spans="1:6" ht="22.5" x14ac:dyDescent="0.25">
      <c r="A626" s="18" t="s">
        <v>946</v>
      </c>
      <c r="B626" s="19" t="s">
        <v>951</v>
      </c>
      <c r="C626" s="20" t="s">
        <v>22</v>
      </c>
      <c r="D626" s="21">
        <f>2*0.0509943906170321</f>
        <v>0.1019887812340642</v>
      </c>
      <c r="E626" s="22"/>
      <c r="F626" s="23">
        <f>TRUNC(D626*E626,2)</f>
        <v>0</v>
      </c>
    </row>
    <row r="627" spans="1:6" x14ac:dyDescent="0.25">
      <c r="A627" s="18" t="s">
        <v>947</v>
      </c>
      <c r="B627" s="19" t="s">
        <v>952</v>
      </c>
      <c r="C627" s="20" t="s">
        <v>22</v>
      </c>
      <c r="D627" s="21">
        <v>5.0994390617032127E-2</v>
      </c>
      <c r="E627" s="22"/>
      <c r="F627" s="23">
        <f t="shared" ref="F627:F629" si="71">TRUNC(D627*E627,2)</f>
        <v>0</v>
      </c>
    </row>
    <row r="628" spans="1:6" x14ac:dyDescent="0.25">
      <c r="A628" s="53" t="s">
        <v>948</v>
      </c>
      <c r="B628" s="19" t="s">
        <v>953</v>
      </c>
      <c r="C628" s="20" t="s">
        <v>22</v>
      </c>
      <c r="D628" s="21">
        <v>5.0994390617032127E-2</v>
      </c>
      <c r="E628" s="22"/>
      <c r="F628" s="23">
        <f t="shared" si="71"/>
        <v>0</v>
      </c>
    </row>
    <row r="629" spans="1:6" x14ac:dyDescent="0.25">
      <c r="A629" s="18" t="s">
        <v>918</v>
      </c>
      <c r="B629" s="19" t="s">
        <v>925</v>
      </c>
      <c r="C629" s="20" t="s">
        <v>22</v>
      </c>
      <c r="D629" s="21">
        <v>0.30120000000000002</v>
      </c>
      <c r="E629" s="22"/>
      <c r="F629" s="23">
        <f t="shared" si="71"/>
        <v>0</v>
      </c>
    </row>
    <row r="630" spans="1:6" ht="22.5" x14ac:dyDescent="0.25">
      <c r="A630" s="18">
        <v>88262</v>
      </c>
      <c r="B630" s="19" t="s">
        <v>857</v>
      </c>
      <c r="C630" s="24" t="s">
        <v>10</v>
      </c>
      <c r="D630" s="21">
        <v>2.9972147812340642</v>
      </c>
      <c r="E630" s="22"/>
      <c r="F630" s="23">
        <f>TRUNC(D630*E630,2)</f>
        <v>0</v>
      </c>
    </row>
    <row r="631" spans="1:6" ht="22.5" x14ac:dyDescent="0.25">
      <c r="A631" s="18">
        <v>88239</v>
      </c>
      <c r="B631" s="19" t="s">
        <v>858</v>
      </c>
      <c r="C631" s="24" t="s">
        <v>10</v>
      </c>
      <c r="D631" s="21">
        <v>0.99580800000000003</v>
      </c>
      <c r="E631" s="22"/>
      <c r="F631" s="23">
        <f t="shared" ref="F631:F642" si="72">TRUNC(D631*E631,2)</f>
        <v>0</v>
      </c>
    </row>
    <row r="632" spans="1:6" x14ac:dyDescent="0.25">
      <c r="A632" s="18">
        <v>88316</v>
      </c>
      <c r="B632" s="19" t="s">
        <v>11</v>
      </c>
      <c r="C632" s="24" t="s">
        <v>10</v>
      </c>
      <c r="D632" s="21">
        <v>2</v>
      </c>
      <c r="E632" s="22"/>
      <c r="F632" s="23">
        <f t="shared" si="72"/>
        <v>0</v>
      </c>
    </row>
    <row r="633" spans="1:6" ht="24.75" customHeight="1" x14ac:dyDescent="0.25">
      <c r="A633" s="18">
        <v>92916</v>
      </c>
      <c r="B633" s="19" t="s">
        <v>835</v>
      </c>
      <c r="C633" s="24" t="s">
        <v>922</v>
      </c>
      <c r="D633" s="21">
        <v>22.91</v>
      </c>
      <c r="E633" s="22"/>
      <c r="F633" s="23">
        <f t="shared" si="72"/>
        <v>0</v>
      </c>
    </row>
    <row r="634" spans="1:6" ht="24.75" customHeight="1" x14ac:dyDescent="0.25">
      <c r="A634" s="18">
        <v>92919</v>
      </c>
      <c r="B634" s="19" t="s">
        <v>954</v>
      </c>
      <c r="C634" s="24" t="s">
        <v>922</v>
      </c>
      <c r="D634" s="21">
        <v>24.45</v>
      </c>
      <c r="E634" s="22"/>
      <c r="F634" s="23">
        <f t="shared" si="72"/>
        <v>0</v>
      </c>
    </row>
    <row r="635" spans="1:6" ht="24.75" customHeight="1" x14ac:dyDescent="0.25">
      <c r="A635" s="18">
        <v>92922</v>
      </c>
      <c r="B635" s="19" t="s">
        <v>955</v>
      </c>
      <c r="C635" s="24" t="s">
        <v>922</v>
      </c>
      <c r="D635" s="21">
        <v>12.62</v>
      </c>
      <c r="E635" s="22"/>
      <c r="F635" s="23">
        <f t="shared" si="72"/>
        <v>0</v>
      </c>
    </row>
    <row r="636" spans="1:6" ht="33.75" x14ac:dyDescent="0.25">
      <c r="A636" s="18" t="s">
        <v>385</v>
      </c>
      <c r="B636" s="19" t="s">
        <v>956</v>
      </c>
      <c r="C636" s="24" t="s">
        <v>950</v>
      </c>
      <c r="D636" s="21">
        <v>12.731400000000001</v>
      </c>
      <c r="E636" s="22"/>
      <c r="F636" s="23">
        <f t="shared" si="72"/>
        <v>0</v>
      </c>
    </row>
    <row r="637" spans="1:6" x14ac:dyDescent="0.25">
      <c r="A637" s="18" t="s">
        <v>949</v>
      </c>
      <c r="B637" s="19" t="s">
        <v>957</v>
      </c>
      <c r="C637" s="24" t="s">
        <v>922</v>
      </c>
      <c r="D637" s="21">
        <v>49.790399999999998</v>
      </c>
      <c r="E637" s="22"/>
      <c r="F637" s="23">
        <f t="shared" si="72"/>
        <v>0</v>
      </c>
    </row>
    <row r="638" spans="1:6" x14ac:dyDescent="0.25">
      <c r="A638" s="18">
        <v>43132</v>
      </c>
      <c r="B638" s="19" t="s">
        <v>958</v>
      </c>
      <c r="C638" s="24" t="s">
        <v>922</v>
      </c>
      <c r="D638" s="21">
        <v>0.24895200000000001</v>
      </c>
      <c r="E638" s="22"/>
      <c r="F638" s="23">
        <f t="shared" si="72"/>
        <v>0</v>
      </c>
    </row>
    <row r="639" spans="1:6" ht="22.5" x14ac:dyDescent="0.25">
      <c r="A639" s="18">
        <v>1527</v>
      </c>
      <c r="B639" s="19" t="s">
        <v>959</v>
      </c>
      <c r="C639" s="24" t="s">
        <v>177</v>
      </c>
      <c r="D639" s="21">
        <v>1.07</v>
      </c>
      <c r="E639" s="22"/>
      <c r="F639" s="23">
        <f t="shared" si="72"/>
        <v>0</v>
      </c>
    </row>
    <row r="640" spans="1:6" ht="22.5" x14ac:dyDescent="0.25">
      <c r="A640" s="18" t="s">
        <v>328</v>
      </c>
      <c r="B640" s="19" t="s">
        <v>960</v>
      </c>
      <c r="C640" s="24" t="s">
        <v>950</v>
      </c>
      <c r="D640" s="21">
        <v>1.1428</v>
      </c>
      <c r="E640" s="22"/>
      <c r="F640" s="23">
        <f t="shared" si="72"/>
        <v>0</v>
      </c>
    </row>
    <row r="641" spans="1:6" ht="22.5" x14ac:dyDescent="0.25">
      <c r="A641" s="18">
        <v>88628</v>
      </c>
      <c r="B641" s="19" t="s">
        <v>50</v>
      </c>
      <c r="C641" s="24" t="s">
        <v>177</v>
      </c>
      <c r="D641" s="21">
        <v>9.11E-2</v>
      </c>
      <c r="E641" s="22"/>
      <c r="F641" s="23">
        <f t="shared" si="72"/>
        <v>0</v>
      </c>
    </row>
    <row r="642" spans="1:6" ht="27" customHeight="1" thickBot="1" x14ac:dyDescent="0.3">
      <c r="A642" s="18">
        <v>96620</v>
      </c>
      <c r="B642" s="19" t="s">
        <v>836</v>
      </c>
      <c r="C642" s="24" t="s">
        <v>177</v>
      </c>
      <c r="D642" s="21">
        <v>0.21</v>
      </c>
      <c r="E642" s="22"/>
      <c r="F642" s="23">
        <f t="shared" si="72"/>
        <v>0</v>
      </c>
    </row>
    <row r="643" spans="1:6" ht="15.75" thickBot="1" x14ac:dyDescent="0.3">
      <c r="A643" s="25"/>
      <c r="B643" s="26"/>
      <c r="C643" s="26"/>
      <c r="D643" s="27"/>
      <c r="E643" s="28" t="s">
        <v>12</v>
      </c>
      <c r="F643" s="29">
        <f>SUM(F626:F642)</f>
        <v>0</v>
      </c>
    </row>
    <row r="644" spans="1:6" ht="15.75" thickBot="1" x14ac:dyDescent="0.3"/>
    <row r="645" spans="1:6" ht="15.75" thickBot="1" x14ac:dyDescent="0.3">
      <c r="A645" s="1"/>
      <c r="B645" s="2" t="s">
        <v>1</v>
      </c>
      <c r="F645" s="30"/>
    </row>
    <row r="646" spans="1:6" ht="15.75" thickBot="1" x14ac:dyDescent="0.3">
      <c r="A646" s="3"/>
      <c r="B646" s="4" t="s">
        <v>2</v>
      </c>
      <c r="E646" s="5" t="s">
        <v>3</v>
      </c>
      <c r="F646" s="6"/>
    </row>
    <row r="647" spans="1:6" ht="57" thickBot="1" x14ac:dyDescent="0.3">
      <c r="A647" s="7" t="s">
        <v>388</v>
      </c>
      <c r="B647" s="8" t="s">
        <v>961</v>
      </c>
      <c r="C647" s="9"/>
      <c r="D647" s="10"/>
      <c r="E647" s="11"/>
      <c r="F647" s="12" t="s">
        <v>47</v>
      </c>
    </row>
    <row r="648" spans="1:6" x14ac:dyDescent="0.25">
      <c r="A648" s="13" t="s">
        <v>4</v>
      </c>
      <c r="B648" s="14" t="s">
        <v>5</v>
      </c>
      <c r="C648" s="14" t="s">
        <v>6</v>
      </c>
      <c r="D648" s="15" t="s">
        <v>7</v>
      </c>
      <c r="E648" s="16" t="s">
        <v>8</v>
      </c>
      <c r="F648" s="17" t="s">
        <v>9</v>
      </c>
    </row>
    <row r="649" spans="1:6" ht="22.5" x14ac:dyDescent="0.25">
      <c r="A649" s="18" t="s">
        <v>946</v>
      </c>
      <c r="B649" s="19" t="s">
        <v>951</v>
      </c>
      <c r="C649" s="20" t="s">
        <v>22</v>
      </c>
      <c r="D649" s="21">
        <f>2*0.0509943906170321</f>
        <v>0.1019887812340642</v>
      </c>
      <c r="E649" s="22"/>
      <c r="F649" s="23">
        <f>TRUNC(D649*E649,2)</f>
        <v>0</v>
      </c>
    </row>
    <row r="650" spans="1:6" x14ac:dyDescent="0.25">
      <c r="A650" s="18" t="s">
        <v>947</v>
      </c>
      <c r="B650" s="19" t="s">
        <v>952</v>
      </c>
      <c r="C650" s="20" t="s">
        <v>22</v>
      </c>
      <c r="D650" s="21">
        <v>5.0994390617032127E-2</v>
      </c>
      <c r="E650" s="22"/>
      <c r="F650" s="23">
        <f t="shared" ref="F650:F652" si="73">TRUNC(D650*E650,2)</f>
        <v>0</v>
      </c>
    </row>
    <row r="651" spans="1:6" x14ac:dyDescent="0.25">
      <c r="A651" s="53" t="s">
        <v>948</v>
      </c>
      <c r="B651" s="19" t="s">
        <v>953</v>
      </c>
      <c r="C651" s="20" t="s">
        <v>22</v>
      </c>
      <c r="D651" s="21">
        <v>5.0994390617032127E-2</v>
      </c>
      <c r="E651" s="22"/>
      <c r="F651" s="23">
        <f t="shared" si="73"/>
        <v>0</v>
      </c>
    </row>
    <row r="652" spans="1:6" x14ac:dyDescent="0.25">
      <c r="A652" s="18" t="s">
        <v>918</v>
      </c>
      <c r="B652" s="19" t="s">
        <v>925</v>
      </c>
      <c r="C652" s="20" t="s">
        <v>22</v>
      </c>
      <c r="D652" s="21">
        <v>0.30120000000000002</v>
      </c>
      <c r="E652" s="22"/>
      <c r="F652" s="23">
        <f t="shared" si="73"/>
        <v>0</v>
      </c>
    </row>
    <row r="653" spans="1:6" ht="22.5" x14ac:dyDescent="0.25">
      <c r="A653" s="18">
        <v>88262</v>
      </c>
      <c r="B653" s="19" t="s">
        <v>857</v>
      </c>
      <c r="C653" s="24" t="s">
        <v>10</v>
      </c>
      <c r="D653" s="21">
        <v>2.9972147812340642</v>
      </c>
      <c r="E653" s="22"/>
      <c r="F653" s="23">
        <f>TRUNC(D653*E653,2)</f>
        <v>0</v>
      </c>
    </row>
    <row r="654" spans="1:6" ht="22.5" x14ac:dyDescent="0.25">
      <c r="A654" s="18">
        <v>88239</v>
      </c>
      <c r="B654" s="19" t="s">
        <v>858</v>
      </c>
      <c r="C654" s="24" t="s">
        <v>10</v>
      </c>
      <c r="D654" s="21">
        <v>0.99580800000000003</v>
      </c>
      <c r="E654" s="22"/>
      <c r="F654" s="23">
        <f t="shared" ref="F654:F665" si="74">TRUNC(D654*E654,2)</f>
        <v>0</v>
      </c>
    </row>
    <row r="655" spans="1:6" x14ac:dyDescent="0.25">
      <c r="A655" s="18">
        <v>88316</v>
      </c>
      <c r="B655" s="19" t="s">
        <v>11</v>
      </c>
      <c r="C655" s="24" t="s">
        <v>10</v>
      </c>
      <c r="D655" s="21">
        <v>2</v>
      </c>
      <c r="E655" s="22"/>
      <c r="F655" s="23">
        <f t="shared" si="74"/>
        <v>0</v>
      </c>
    </row>
    <row r="656" spans="1:6" ht="22.5" x14ac:dyDescent="0.25">
      <c r="A656" s="18">
        <v>92916</v>
      </c>
      <c r="B656" s="19" t="s">
        <v>835</v>
      </c>
      <c r="C656" s="24" t="s">
        <v>922</v>
      </c>
      <c r="D656" s="21">
        <v>21.68</v>
      </c>
      <c r="E656" s="22"/>
      <c r="F656" s="23">
        <f t="shared" si="74"/>
        <v>0</v>
      </c>
    </row>
    <row r="657" spans="1:6" ht="22.5" x14ac:dyDescent="0.25">
      <c r="A657" s="18">
        <v>92917</v>
      </c>
      <c r="B657" s="19" t="s">
        <v>969</v>
      </c>
      <c r="C657" s="24" t="s">
        <v>922</v>
      </c>
      <c r="D657" s="21">
        <v>25.24</v>
      </c>
      <c r="E657" s="22"/>
      <c r="F657" s="23">
        <f t="shared" si="74"/>
        <v>0</v>
      </c>
    </row>
    <row r="658" spans="1:6" ht="22.5" x14ac:dyDescent="0.25">
      <c r="A658" s="18">
        <v>92922</v>
      </c>
      <c r="B658" s="19" t="s">
        <v>955</v>
      </c>
      <c r="C658" s="24" t="s">
        <v>922</v>
      </c>
      <c r="D658" s="21">
        <v>12.63</v>
      </c>
      <c r="E658" s="22"/>
      <c r="F658" s="23">
        <f t="shared" si="74"/>
        <v>0</v>
      </c>
    </row>
    <row r="659" spans="1:6" ht="33.75" x14ac:dyDescent="0.25">
      <c r="A659" s="18" t="s">
        <v>385</v>
      </c>
      <c r="B659" s="19" t="s">
        <v>956</v>
      </c>
      <c r="C659" s="24" t="s">
        <v>950</v>
      </c>
      <c r="D659" s="21">
        <v>12.731400000000001</v>
      </c>
      <c r="E659" s="22"/>
      <c r="F659" s="23">
        <f t="shared" si="74"/>
        <v>0</v>
      </c>
    </row>
    <row r="660" spans="1:6" x14ac:dyDescent="0.25">
      <c r="A660" s="18" t="s">
        <v>949</v>
      </c>
      <c r="B660" s="19" t="s">
        <v>957</v>
      </c>
      <c r="C660" s="24" t="s">
        <v>922</v>
      </c>
      <c r="D660" s="21">
        <v>49.790399999999998</v>
      </c>
      <c r="E660" s="22"/>
      <c r="F660" s="23">
        <f t="shared" si="74"/>
        <v>0</v>
      </c>
    </row>
    <row r="661" spans="1:6" x14ac:dyDescent="0.25">
      <c r="A661" s="18">
        <v>43132</v>
      </c>
      <c r="B661" s="19" t="s">
        <v>958</v>
      </c>
      <c r="C661" s="24" t="s">
        <v>922</v>
      </c>
      <c r="D661" s="21">
        <v>0.24895200000000001</v>
      </c>
      <c r="E661" s="22"/>
      <c r="F661" s="23">
        <f t="shared" si="74"/>
        <v>0</v>
      </c>
    </row>
    <row r="662" spans="1:6" ht="22.5" x14ac:dyDescent="0.25">
      <c r="A662" s="18">
        <v>1527</v>
      </c>
      <c r="B662" s="19" t="s">
        <v>959</v>
      </c>
      <c r="C662" s="24" t="s">
        <v>177</v>
      </c>
      <c r="D662" s="21">
        <v>1.07</v>
      </c>
      <c r="E662" s="22"/>
      <c r="F662" s="23">
        <f t="shared" si="74"/>
        <v>0</v>
      </c>
    </row>
    <row r="663" spans="1:6" ht="22.5" x14ac:dyDescent="0.25">
      <c r="A663" s="18" t="s">
        <v>328</v>
      </c>
      <c r="B663" s="19" t="s">
        <v>960</v>
      </c>
      <c r="C663" s="24" t="s">
        <v>950</v>
      </c>
      <c r="D663" s="21">
        <v>1.1428</v>
      </c>
      <c r="E663" s="22"/>
      <c r="F663" s="23">
        <f t="shared" si="74"/>
        <v>0</v>
      </c>
    </row>
    <row r="664" spans="1:6" ht="22.5" x14ac:dyDescent="0.25">
      <c r="A664" s="18">
        <v>88628</v>
      </c>
      <c r="B664" s="19" t="s">
        <v>50</v>
      </c>
      <c r="C664" s="24" t="s">
        <v>177</v>
      </c>
      <c r="D664" s="21">
        <v>9.11E-2</v>
      </c>
      <c r="E664" s="22"/>
      <c r="F664" s="23">
        <f t="shared" si="74"/>
        <v>0</v>
      </c>
    </row>
    <row r="665" spans="1:6" ht="27" customHeight="1" thickBot="1" x14ac:dyDescent="0.3">
      <c r="A665" s="18">
        <v>96620</v>
      </c>
      <c r="B665" s="19" t="s">
        <v>836</v>
      </c>
      <c r="C665" s="24" t="s">
        <v>177</v>
      </c>
      <c r="D665" s="21">
        <v>0.21</v>
      </c>
      <c r="E665" s="22"/>
      <c r="F665" s="23">
        <f t="shared" si="74"/>
        <v>0</v>
      </c>
    </row>
    <row r="666" spans="1:6" ht="15.75" thickBot="1" x14ac:dyDescent="0.3">
      <c r="A666" s="25"/>
      <c r="B666" s="26"/>
      <c r="C666" s="26"/>
      <c r="D666" s="27"/>
      <c r="E666" s="28" t="s">
        <v>12</v>
      </c>
      <c r="F666" s="29">
        <f>SUM(F649:F665)</f>
        <v>0</v>
      </c>
    </row>
    <row r="667" spans="1:6" ht="15.75" thickBot="1" x14ac:dyDescent="0.3"/>
    <row r="668" spans="1:6" ht="15.75" thickBot="1" x14ac:dyDescent="0.3">
      <c r="A668" s="1"/>
      <c r="B668" s="2" t="s">
        <v>1</v>
      </c>
      <c r="F668" s="30"/>
    </row>
    <row r="669" spans="1:6" ht="15.75" thickBot="1" x14ac:dyDescent="0.3">
      <c r="A669" s="3"/>
      <c r="B669" s="4" t="s">
        <v>2</v>
      </c>
      <c r="E669" s="5" t="s">
        <v>3</v>
      </c>
      <c r="F669" s="6"/>
    </row>
    <row r="670" spans="1:6" ht="57" thickBot="1" x14ac:dyDescent="0.3">
      <c r="A670" s="7" t="s">
        <v>389</v>
      </c>
      <c r="B670" s="8" t="s">
        <v>962</v>
      </c>
      <c r="C670" s="9"/>
      <c r="D670" s="10"/>
      <c r="E670" s="11"/>
      <c r="F670" s="12" t="s">
        <v>47</v>
      </c>
    </row>
    <row r="671" spans="1:6" x14ac:dyDescent="0.25">
      <c r="A671" s="13" t="s">
        <v>4</v>
      </c>
      <c r="B671" s="14" t="s">
        <v>5</v>
      </c>
      <c r="C671" s="14" t="s">
        <v>6</v>
      </c>
      <c r="D671" s="15" t="s">
        <v>7</v>
      </c>
      <c r="E671" s="16" t="s">
        <v>8</v>
      </c>
      <c r="F671" s="17" t="s">
        <v>9</v>
      </c>
    </row>
    <row r="672" spans="1:6" ht="22.5" x14ac:dyDescent="0.25">
      <c r="A672" s="18" t="s">
        <v>946</v>
      </c>
      <c r="B672" s="19" t="s">
        <v>951</v>
      </c>
      <c r="C672" s="20" t="s">
        <v>22</v>
      </c>
      <c r="D672" s="21">
        <f>2*0.0509943906170321</f>
        <v>0.1019887812340642</v>
      </c>
      <c r="E672" s="22"/>
      <c r="F672" s="23">
        <f>TRUNC(D672*E672,2)</f>
        <v>0</v>
      </c>
    </row>
    <row r="673" spans="1:6" x14ac:dyDescent="0.25">
      <c r="A673" s="18" t="s">
        <v>947</v>
      </c>
      <c r="B673" s="19" t="s">
        <v>952</v>
      </c>
      <c r="C673" s="20" t="s">
        <v>22</v>
      </c>
      <c r="D673" s="21">
        <v>5.0994390617032127E-2</v>
      </c>
      <c r="E673" s="22"/>
      <c r="F673" s="23">
        <f t="shared" ref="F673:F675" si="75">TRUNC(D673*E673,2)</f>
        <v>0</v>
      </c>
    </row>
    <row r="674" spans="1:6" x14ac:dyDescent="0.25">
      <c r="A674" s="53" t="s">
        <v>948</v>
      </c>
      <c r="B674" s="19" t="s">
        <v>953</v>
      </c>
      <c r="C674" s="20" t="s">
        <v>22</v>
      </c>
      <c r="D674" s="21">
        <v>5.0994390617032127E-2</v>
      </c>
      <c r="E674" s="22"/>
      <c r="F674" s="23">
        <f t="shared" si="75"/>
        <v>0</v>
      </c>
    </row>
    <row r="675" spans="1:6" x14ac:dyDescent="0.25">
      <c r="A675" s="18" t="s">
        <v>918</v>
      </c>
      <c r="B675" s="19" t="s">
        <v>925</v>
      </c>
      <c r="C675" s="20" t="s">
        <v>22</v>
      </c>
      <c r="D675" s="21">
        <v>0.30120000000000002</v>
      </c>
      <c r="E675" s="22"/>
      <c r="F675" s="23">
        <f t="shared" si="75"/>
        <v>0</v>
      </c>
    </row>
    <row r="676" spans="1:6" ht="22.5" x14ac:dyDescent="0.25">
      <c r="A676" s="18">
        <v>88262</v>
      </c>
      <c r="B676" s="19" t="s">
        <v>857</v>
      </c>
      <c r="C676" s="24" t="s">
        <v>10</v>
      </c>
      <c r="D676" s="21">
        <v>2.9972147812340642</v>
      </c>
      <c r="E676" s="22"/>
      <c r="F676" s="23">
        <f>TRUNC(D676*E676,2)</f>
        <v>0</v>
      </c>
    </row>
    <row r="677" spans="1:6" ht="22.5" x14ac:dyDescent="0.25">
      <c r="A677" s="18">
        <v>88239</v>
      </c>
      <c r="B677" s="19" t="s">
        <v>858</v>
      </c>
      <c r="C677" s="24" t="s">
        <v>10</v>
      </c>
      <c r="D677" s="21">
        <v>0.99580800000000003</v>
      </c>
      <c r="E677" s="22"/>
      <c r="F677" s="23">
        <f t="shared" ref="F677:F688" si="76">TRUNC(D677*E677,2)</f>
        <v>0</v>
      </c>
    </row>
    <row r="678" spans="1:6" x14ac:dyDescent="0.25">
      <c r="A678" s="18">
        <v>88316</v>
      </c>
      <c r="B678" s="19" t="s">
        <v>11</v>
      </c>
      <c r="C678" s="24" t="s">
        <v>10</v>
      </c>
      <c r="D678" s="21">
        <v>2</v>
      </c>
      <c r="E678" s="22"/>
      <c r="F678" s="23">
        <f t="shared" si="76"/>
        <v>0</v>
      </c>
    </row>
    <row r="679" spans="1:6" ht="22.5" x14ac:dyDescent="0.25">
      <c r="A679" s="18">
        <v>92916</v>
      </c>
      <c r="B679" s="19" t="s">
        <v>835</v>
      </c>
      <c r="C679" s="24" t="s">
        <v>922</v>
      </c>
      <c r="D679" s="21">
        <v>21.68</v>
      </c>
      <c r="E679" s="22"/>
      <c r="F679" s="23">
        <f t="shared" si="76"/>
        <v>0</v>
      </c>
    </row>
    <row r="680" spans="1:6" ht="22.5" x14ac:dyDescent="0.25">
      <c r="A680" s="18">
        <v>92919</v>
      </c>
      <c r="B680" s="19" t="s">
        <v>954</v>
      </c>
      <c r="C680" s="24" t="s">
        <v>922</v>
      </c>
      <c r="D680" s="21">
        <v>40.51</v>
      </c>
      <c r="E680" s="22"/>
      <c r="F680" s="23">
        <f t="shared" si="76"/>
        <v>0</v>
      </c>
    </row>
    <row r="681" spans="1:6" ht="22.5" x14ac:dyDescent="0.25">
      <c r="A681" s="18">
        <v>92922</v>
      </c>
      <c r="B681" s="19" t="s">
        <v>955</v>
      </c>
      <c r="C681" s="24" t="s">
        <v>922</v>
      </c>
      <c r="D681" s="21">
        <v>12.62</v>
      </c>
      <c r="E681" s="22"/>
      <c r="F681" s="23">
        <f t="shared" si="76"/>
        <v>0</v>
      </c>
    </row>
    <row r="682" spans="1:6" ht="33.75" x14ac:dyDescent="0.25">
      <c r="A682" s="18" t="s">
        <v>385</v>
      </c>
      <c r="B682" s="19" t="s">
        <v>956</v>
      </c>
      <c r="C682" s="24" t="s">
        <v>950</v>
      </c>
      <c r="D682" s="21">
        <v>12.731400000000001</v>
      </c>
      <c r="E682" s="22"/>
      <c r="F682" s="23">
        <f t="shared" si="76"/>
        <v>0</v>
      </c>
    </row>
    <row r="683" spans="1:6" x14ac:dyDescent="0.25">
      <c r="A683" s="18" t="s">
        <v>949</v>
      </c>
      <c r="B683" s="19" t="s">
        <v>957</v>
      </c>
      <c r="C683" s="24" t="s">
        <v>922</v>
      </c>
      <c r="D683" s="21">
        <v>49.790399999999998</v>
      </c>
      <c r="E683" s="22"/>
      <c r="F683" s="23">
        <f t="shared" si="76"/>
        <v>0</v>
      </c>
    </row>
    <row r="684" spans="1:6" x14ac:dyDescent="0.25">
      <c r="A684" s="18">
        <v>43132</v>
      </c>
      <c r="B684" s="19" t="s">
        <v>958</v>
      </c>
      <c r="C684" s="24" t="s">
        <v>922</v>
      </c>
      <c r="D684" s="21">
        <v>0.24895200000000001</v>
      </c>
      <c r="E684" s="22"/>
      <c r="F684" s="23">
        <f t="shared" si="76"/>
        <v>0</v>
      </c>
    </row>
    <row r="685" spans="1:6" ht="22.5" x14ac:dyDescent="0.25">
      <c r="A685" s="18">
        <v>1527</v>
      </c>
      <c r="B685" s="19" t="s">
        <v>959</v>
      </c>
      <c r="C685" s="24" t="s">
        <v>177</v>
      </c>
      <c r="D685" s="21">
        <v>1.07</v>
      </c>
      <c r="E685" s="22"/>
      <c r="F685" s="23">
        <f t="shared" si="76"/>
        <v>0</v>
      </c>
    </row>
    <row r="686" spans="1:6" ht="22.5" x14ac:dyDescent="0.25">
      <c r="A686" s="18" t="s">
        <v>328</v>
      </c>
      <c r="B686" s="19" t="s">
        <v>960</v>
      </c>
      <c r="C686" s="24" t="s">
        <v>950</v>
      </c>
      <c r="D686" s="21">
        <v>1.1428</v>
      </c>
      <c r="E686" s="22"/>
      <c r="F686" s="23">
        <f t="shared" si="76"/>
        <v>0</v>
      </c>
    </row>
    <row r="687" spans="1:6" ht="22.5" x14ac:dyDescent="0.25">
      <c r="A687" s="18">
        <v>88628</v>
      </c>
      <c r="B687" s="19" t="s">
        <v>50</v>
      </c>
      <c r="C687" s="24" t="s">
        <v>177</v>
      </c>
      <c r="D687" s="21">
        <v>9.11E-2</v>
      </c>
      <c r="E687" s="22"/>
      <c r="F687" s="23">
        <f t="shared" si="76"/>
        <v>0</v>
      </c>
    </row>
    <row r="688" spans="1:6" ht="25.5" customHeight="1" thickBot="1" x14ac:dyDescent="0.3">
      <c r="A688" s="18">
        <v>96620</v>
      </c>
      <c r="B688" s="19" t="s">
        <v>836</v>
      </c>
      <c r="C688" s="24" t="s">
        <v>177</v>
      </c>
      <c r="D688" s="21">
        <v>0.21</v>
      </c>
      <c r="E688" s="22"/>
      <c r="F688" s="23">
        <f t="shared" si="76"/>
        <v>0</v>
      </c>
    </row>
    <row r="689" spans="1:6" ht="15.75" thickBot="1" x14ac:dyDescent="0.3">
      <c r="A689" s="25"/>
      <c r="B689" s="26"/>
      <c r="C689" s="26"/>
      <c r="D689" s="27"/>
      <c r="E689" s="28" t="s">
        <v>12</v>
      </c>
      <c r="F689" s="29">
        <f>SUM(F672:F688)</f>
        <v>0</v>
      </c>
    </row>
    <row r="690" spans="1:6" ht="15.75" thickBot="1" x14ac:dyDescent="0.3"/>
    <row r="691" spans="1:6" ht="15.75" thickBot="1" x14ac:dyDescent="0.3">
      <c r="A691" s="1"/>
      <c r="B691" s="2" t="s">
        <v>1</v>
      </c>
      <c r="F691" s="30"/>
    </row>
    <row r="692" spans="1:6" ht="15.75" thickBot="1" x14ac:dyDescent="0.3">
      <c r="A692" s="3"/>
      <c r="B692" s="4" t="s">
        <v>2</v>
      </c>
      <c r="E692" s="5" t="s">
        <v>3</v>
      </c>
      <c r="F692" s="6"/>
    </row>
    <row r="693" spans="1:6" ht="57" thickBot="1" x14ac:dyDescent="0.3">
      <c r="A693" s="7" t="s">
        <v>390</v>
      </c>
      <c r="B693" s="8" t="s">
        <v>962</v>
      </c>
      <c r="C693" s="9"/>
      <c r="D693" s="10"/>
      <c r="E693" s="11"/>
      <c r="F693" s="12" t="s">
        <v>47</v>
      </c>
    </row>
    <row r="694" spans="1:6" x14ac:dyDescent="0.25">
      <c r="A694" s="13" t="s">
        <v>4</v>
      </c>
      <c r="B694" s="14" t="s">
        <v>5</v>
      </c>
      <c r="C694" s="14" t="s">
        <v>6</v>
      </c>
      <c r="D694" s="15" t="s">
        <v>7</v>
      </c>
      <c r="E694" s="16" t="s">
        <v>8</v>
      </c>
      <c r="F694" s="17" t="s">
        <v>9</v>
      </c>
    </row>
    <row r="695" spans="1:6" ht="22.5" x14ac:dyDescent="0.25">
      <c r="A695" s="18" t="s">
        <v>946</v>
      </c>
      <c r="B695" s="19" t="s">
        <v>951</v>
      </c>
      <c r="C695" s="20" t="s">
        <v>22</v>
      </c>
      <c r="D695" s="21">
        <f>2*0.0509943906170321</f>
        <v>0.1019887812340642</v>
      </c>
      <c r="E695" s="22"/>
      <c r="F695" s="23">
        <f>TRUNC(D695*E695,2)</f>
        <v>0</v>
      </c>
    </row>
    <row r="696" spans="1:6" x14ac:dyDescent="0.25">
      <c r="A696" s="18" t="s">
        <v>947</v>
      </c>
      <c r="B696" s="19" t="s">
        <v>952</v>
      </c>
      <c r="C696" s="20" t="s">
        <v>22</v>
      </c>
      <c r="D696" s="21">
        <v>5.0994390617032127E-2</v>
      </c>
      <c r="E696" s="22"/>
      <c r="F696" s="23">
        <f t="shared" ref="F696:F698" si="77">TRUNC(D696*E696,2)</f>
        <v>0</v>
      </c>
    </row>
    <row r="697" spans="1:6" x14ac:dyDescent="0.25">
      <c r="A697" s="53" t="s">
        <v>948</v>
      </c>
      <c r="B697" s="19" t="s">
        <v>953</v>
      </c>
      <c r="C697" s="20" t="s">
        <v>22</v>
      </c>
      <c r="D697" s="21">
        <v>5.0994390617032127E-2</v>
      </c>
      <c r="E697" s="22"/>
      <c r="F697" s="23">
        <f t="shared" si="77"/>
        <v>0</v>
      </c>
    </row>
    <row r="698" spans="1:6" x14ac:dyDescent="0.25">
      <c r="A698" s="18" t="s">
        <v>918</v>
      </c>
      <c r="B698" s="19" t="s">
        <v>925</v>
      </c>
      <c r="C698" s="20" t="s">
        <v>22</v>
      </c>
      <c r="D698" s="21">
        <v>0.30120000000000002</v>
      </c>
      <c r="E698" s="22"/>
      <c r="F698" s="23">
        <f t="shared" si="77"/>
        <v>0</v>
      </c>
    </row>
    <row r="699" spans="1:6" ht="22.5" x14ac:dyDescent="0.25">
      <c r="A699" s="18">
        <v>88262</v>
      </c>
      <c r="B699" s="19" t="s">
        <v>857</v>
      </c>
      <c r="C699" s="24" t="s">
        <v>10</v>
      </c>
      <c r="D699" s="21">
        <v>2.9972147812340642</v>
      </c>
      <c r="E699" s="22"/>
      <c r="F699" s="23">
        <f>TRUNC(D699*E699,2)</f>
        <v>0</v>
      </c>
    </row>
    <row r="700" spans="1:6" ht="22.5" x14ac:dyDescent="0.25">
      <c r="A700" s="18">
        <v>88239</v>
      </c>
      <c r="B700" s="19" t="s">
        <v>858</v>
      </c>
      <c r="C700" s="24" t="s">
        <v>10</v>
      </c>
      <c r="D700" s="21">
        <v>0.99580800000000003</v>
      </c>
      <c r="E700" s="22"/>
      <c r="F700" s="23">
        <f t="shared" ref="F700:F711" si="78">TRUNC(D700*E700,2)</f>
        <v>0</v>
      </c>
    </row>
    <row r="701" spans="1:6" x14ac:dyDescent="0.25">
      <c r="A701" s="18">
        <v>88316</v>
      </c>
      <c r="B701" s="19" t="s">
        <v>11</v>
      </c>
      <c r="C701" s="24" t="s">
        <v>10</v>
      </c>
      <c r="D701" s="21">
        <v>2</v>
      </c>
      <c r="E701" s="22"/>
      <c r="F701" s="23">
        <f t="shared" si="78"/>
        <v>0</v>
      </c>
    </row>
    <row r="702" spans="1:6" ht="22.5" x14ac:dyDescent="0.25">
      <c r="A702" s="18">
        <v>92916</v>
      </c>
      <c r="B702" s="19" t="s">
        <v>835</v>
      </c>
      <c r="C702" s="24" t="s">
        <v>922</v>
      </c>
      <c r="D702" s="21">
        <v>21.68</v>
      </c>
      <c r="E702" s="22"/>
      <c r="F702" s="23">
        <f t="shared" si="78"/>
        <v>0</v>
      </c>
    </row>
    <row r="703" spans="1:6" ht="22.5" x14ac:dyDescent="0.25">
      <c r="A703" s="18">
        <v>92921</v>
      </c>
      <c r="B703" s="19" t="s">
        <v>964</v>
      </c>
      <c r="C703" s="24" t="s">
        <v>922</v>
      </c>
      <c r="D703" s="21">
        <v>61.54</v>
      </c>
      <c r="E703" s="22"/>
      <c r="F703" s="23">
        <f t="shared" si="78"/>
        <v>0</v>
      </c>
    </row>
    <row r="704" spans="1:6" ht="22.5" x14ac:dyDescent="0.25">
      <c r="A704" s="18">
        <v>92922</v>
      </c>
      <c r="B704" s="19" t="s">
        <v>955</v>
      </c>
      <c r="C704" s="24" t="s">
        <v>922</v>
      </c>
      <c r="D704" s="21">
        <v>12.62</v>
      </c>
      <c r="E704" s="22"/>
      <c r="F704" s="23">
        <f t="shared" si="78"/>
        <v>0</v>
      </c>
    </row>
    <row r="705" spans="1:6" ht="33.75" x14ac:dyDescent="0.25">
      <c r="A705" s="18" t="s">
        <v>385</v>
      </c>
      <c r="B705" s="19" t="s">
        <v>956</v>
      </c>
      <c r="C705" s="24" t="s">
        <v>950</v>
      </c>
      <c r="D705" s="21">
        <v>12.731400000000001</v>
      </c>
      <c r="E705" s="22"/>
      <c r="F705" s="23">
        <f t="shared" si="78"/>
        <v>0</v>
      </c>
    </row>
    <row r="706" spans="1:6" x14ac:dyDescent="0.25">
      <c r="A706" s="18" t="s">
        <v>949</v>
      </c>
      <c r="B706" s="19" t="s">
        <v>957</v>
      </c>
      <c r="C706" s="24" t="s">
        <v>922</v>
      </c>
      <c r="D706" s="21">
        <v>49.790399999999998</v>
      </c>
      <c r="E706" s="22"/>
      <c r="F706" s="23">
        <f t="shared" si="78"/>
        <v>0</v>
      </c>
    </row>
    <row r="707" spans="1:6" x14ac:dyDescent="0.25">
      <c r="A707" s="18">
        <v>43132</v>
      </c>
      <c r="B707" s="19" t="s">
        <v>958</v>
      </c>
      <c r="C707" s="24" t="s">
        <v>922</v>
      </c>
      <c r="D707" s="21">
        <v>0.24895200000000001</v>
      </c>
      <c r="E707" s="22"/>
      <c r="F707" s="23">
        <f t="shared" si="78"/>
        <v>0</v>
      </c>
    </row>
    <row r="708" spans="1:6" ht="22.5" x14ac:dyDescent="0.25">
      <c r="A708" s="18">
        <v>1527</v>
      </c>
      <c r="B708" s="19" t="s">
        <v>959</v>
      </c>
      <c r="C708" s="24" t="s">
        <v>177</v>
      </c>
      <c r="D708" s="21">
        <v>1.07</v>
      </c>
      <c r="E708" s="22"/>
      <c r="F708" s="23">
        <f t="shared" si="78"/>
        <v>0</v>
      </c>
    </row>
    <row r="709" spans="1:6" ht="22.5" x14ac:dyDescent="0.25">
      <c r="A709" s="18" t="s">
        <v>328</v>
      </c>
      <c r="B709" s="19" t="s">
        <v>960</v>
      </c>
      <c r="C709" s="24" t="s">
        <v>950</v>
      </c>
      <c r="D709" s="21">
        <v>1.1428</v>
      </c>
      <c r="E709" s="22"/>
      <c r="F709" s="23">
        <f t="shared" si="78"/>
        <v>0</v>
      </c>
    </row>
    <row r="710" spans="1:6" ht="22.5" x14ac:dyDescent="0.25">
      <c r="A710" s="18">
        <v>88628</v>
      </c>
      <c r="B710" s="19" t="s">
        <v>50</v>
      </c>
      <c r="C710" s="24" t="s">
        <v>177</v>
      </c>
      <c r="D710" s="21">
        <v>9.11E-2</v>
      </c>
      <c r="E710" s="22"/>
      <c r="F710" s="23">
        <f t="shared" si="78"/>
        <v>0</v>
      </c>
    </row>
    <row r="711" spans="1:6" ht="25.5" customHeight="1" thickBot="1" x14ac:dyDescent="0.3">
      <c r="A711" s="18">
        <v>96620</v>
      </c>
      <c r="B711" s="19" t="s">
        <v>836</v>
      </c>
      <c r="C711" s="24" t="s">
        <v>177</v>
      </c>
      <c r="D711" s="21">
        <v>0.21</v>
      </c>
      <c r="E711" s="22"/>
      <c r="F711" s="23">
        <f t="shared" si="78"/>
        <v>0</v>
      </c>
    </row>
    <row r="712" spans="1:6" ht="15.75" thickBot="1" x14ac:dyDescent="0.3">
      <c r="A712" s="25"/>
      <c r="B712" s="26"/>
      <c r="C712" s="26"/>
      <c r="D712" s="27"/>
      <c r="E712" s="28" t="s">
        <v>12</v>
      </c>
      <c r="F712" s="29">
        <f>SUM(F695:F711)</f>
        <v>0</v>
      </c>
    </row>
    <row r="713" spans="1:6" ht="15.75" thickBot="1" x14ac:dyDescent="0.3"/>
    <row r="714" spans="1:6" ht="15.75" thickBot="1" x14ac:dyDescent="0.3">
      <c r="A714" s="1"/>
      <c r="B714" s="2" t="s">
        <v>1</v>
      </c>
      <c r="F714" s="30"/>
    </row>
    <row r="715" spans="1:6" ht="15.75" thickBot="1" x14ac:dyDescent="0.3">
      <c r="A715" s="3"/>
      <c r="B715" s="4" t="s">
        <v>2</v>
      </c>
      <c r="E715" s="5" t="s">
        <v>3</v>
      </c>
      <c r="F715" s="6"/>
    </row>
    <row r="716" spans="1:6" ht="45.75" thickBot="1" x14ac:dyDescent="0.3">
      <c r="A716" s="7" t="s">
        <v>391</v>
      </c>
      <c r="B716" s="8" t="s">
        <v>963</v>
      </c>
      <c r="C716" s="9"/>
      <c r="D716" s="10"/>
      <c r="E716" s="11"/>
      <c r="F716" s="12" t="s">
        <v>47</v>
      </c>
    </row>
    <row r="717" spans="1:6" x14ac:dyDescent="0.25">
      <c r="A717" s="13" t="s">
        <v>4</v>
      </c>
      <c r="B717" s="14" t="s">
        <v>5</v>
      </c>
      <c r="C717" s="14" t="s">
        <v>6</v>
      </c>
      <c r="D717" s="15" t="s">
        <v>7</v>
      </c>
      <c r="E717" s="16" t="s">
        <v>8</v>
      </c>
      <c r="F717" s="17" t="s">
        <v>9</v>
      </c>
    </row>
    <row r="718" spans="1:6" ht="22.5" x14ac:dyDescent="0.25">
      <c r="A718" s="18" t="s">
        <v>946</v>
      </c>
      <c r="B718" s="19" t="s">
        <v>951</v>
      </c>
      <c r="C718" s="20" t="s">
        <v>22</v>
      </c>
      <c r="D718" s="21">
        <f>2*0.0654450261780105</f>
        <v>0.130890052356021</v>
      </c>
      <c r="E718" s="22"/>
      <c r="F718" s="23">
        <f>TRUNC(D718*E718,2)</f>
        <v>0</v>
      </c>
    </row>
    <row r="719" spans="1:6" x14ac:dyDescent="0.25">
      <c r="A719" s="18" t="s">
        <v>947</v>
      </c>
      <c r="B719" s="19" t="s">
        <v>952</v>
      </c>
      <c r="C719" s="20" t="s">
        <v>22</v>
      </c>
      <c r="D719" s="21">
        <v>6.5445026178010471E-2</v>
      </c>
      <c r="E719" s="22"/>
      <c r="F719" s="23">
        <f t="shared" ref="F719:F721" si="79">TRUNC(D719*E719,2)</f>
        <v>0</v>
      </c>
    </row>
    <row r="720" spans="1:6" x14ac:dyDescent="0.25">
      <c r="A720" s="53" t="s">
        <v>948</v>
      </c>
      <c r="B720" s="19" t="s">
        <v>953</v>
      </c>
      <c r="C720" s="20" t="s">
        <v>22</v>
      </c>
      <c r="D720" s="21">
        <v>6.5445026178010471E-2</v>
      </c>
      <c r="E720" s="22"/>
      <c r="F720" s="23">
        <f t="shared" si="79"/>
        <v>0</v>
      </c>
    </row>
    <row r="721" spans="1:6" x14ac:dyDescent="0.25">
      <c r="A721" s="18" t="s">
        <v>918</v>
      </c>
      <c r="B721" s="19" t="s">
        <v>925</v>
      </c>
      <c r="C721" s="20" t="s">
        <v>22</v>
      </c>
      <c r="D721" s="21">
        <v>0.35089999999999999</v>
      </c>
      <c r="E721" s="22"/>
      <c r="F721" s="23">
        <f t="shared" si="79"/>
        <v>0</v>
      </c>
    </row>
    <row r="722" spans="1:6" ht="22.5" x14ac:dyDescent="0.25">
      <c r="A722" s="18">
        <v>88262</v>
      </c>
      <c r="B722" s="19" t="s">
        <v>857</v>
      </c>
      <c r="C722" s="24" t="s">
        <v>10</v>
      </c>
      <c r="D722" s="21">
        <v>3.6167360523560204</v>
      </c>
      <c r="E722" s="22"/>
      <c r="F722" s="23">
        <f>TRUNC(D722*E722,2)</f>
        <v>0</v>
      </c>
    </row>
    <row r="723" spans="1:6" ht="22.5" x14ac:dyDescent="0.25">
      <c r="A723" s="18">
        <v>88239</v>
      </c>
      <c r="B723" s="19" t="s">
        <v>858</v>
      </c>
      <c r="C723" s="24" t="s">
        <v>10</v>
      </c>
      <c r="D723" s="21">
        <v>1.2166079999999999</v>
      </c>
      <c r="E723" s="22"/>
      <c r="F723" s="23">
        <f t="shared" ref="F723:F734" si="80">TRUNC(D723*E723,2)</f>
        <v>0</v>
      </c>
    </row>
    <row r="724" spans="1:6" x14ac:dyDescent="0.25">
      <c r="A724" s="18">
        <v>88316</v>
      </c>
      <c r="B724" s="19" t="s">
        <v>11</v>
      </c>
      <c r="C724" s="24" t="s">
        <v>10</v>
      </c>
      <c r="D724" s="21">
        <v>2</v>
      </c>
      <c r="E724" s="22"/>
      <c r="F724" s="23">
        <f t="shared" si="80"/>
        <v>0</v>
      </c>
    </row>
    <row r="725" spans="1:6" ht="22.5" x14ac:dyDescent="0.25">
      <c r="A725" s="18">
        <v>92916</v>
      </c>
      <c r="B725" s="19" t="s">
        <v>835</v>
      </c>
      <c r="C725" s="24" t="s">
        <v>922</v>
      </c>
      <c r="D725" s="21">
        <v>25.06</v>
      </c>
      <c r="E725" s="22"/>
      <c r="F725" s="23">
        <f t="shared" si="80"/>
        <v>0</v>
      </c>
    </row>
    <row r="726" spans="1:6" ht="22.5" x14ac:dyDescent="0.25">
      <c r="A726" s="18">
        <v>92919</v>
      </c>
      <c r="B726" s="19" t="s">
        <v>954</v>
      </c>
      <c r="C726" s="24" t="s">
        <v>922</v>
      </c>
      <c r="D726" s="21">
        <v>5.55</v>
      </c>
      <c r="E726" s="22"/>
      <c r="F726" s="23">
        <f t="shared" si="80"/>
        <v>0</v>
      </c>
    </row>
    <row r="727" spans="1:6" ht="22.5" x14ac:dyDescent="0.25">
      <c r="A727" s="18">
        <v>92921</v>
      </c>
      <c r="B727" s="19" t="s">
        <v>964</v>
      </c>
      <c r="C727" s="24" t="s">
        <v>922</v>
      </c>
      <c r="D727" s="21">
        <v>88.79</v>
      </c>
      <c r="E727" s="22"/>
      <c r="F727" s="23">
        <f t="shared" si="80"/>
        <v>0</v>
      </c>
    </row>
    <row r="728" spans="1:6" ht="33.75" x14ac:dyDescent="0.25">
      <c r="A728" s="18" t="s">
        <v>385</v>
      </c>
      <c r="B728" s="19" t="s">
        <v>956</v>
      </c>
      <c r="C728" s="24" t="s">
        <v>950</v>
      </c>
      <c r="D728" s="21">
        <v>16.731400000000001</v>
      </c>
      <c r="E728" s="22"/>
      <c r="F728" s="23">
        <f t="shared" si="80"/>
        <v>0</v>
      </c>
    </row>
    <row r="729" spans="1:6" x14ac:dyDescent="0.25">
      <c r="A729" s="18" t="s">
        <v>949</v>
      </c>
      <c r="B729" s="19" t="s">
        <v>957</v>
      </c>
      <c r="C729" s="24" t="s">
        <v>922</v>
      </c>
      <c r="D729" s="21">
        <v>60.830399999999997</v>
      </c>
      <c r="E729" s="22"/>
      <c r="F729" s="23">
        <f t="shared" si="80"/>
        <v>0</v>
      </c>
    </row>
    <row r="730" spans="1:6" x14ac:dyDescent="0.25">
      <c r="A730" s="18">
        <v>43132</v>
      </c>
      <c r="B730" s="19" t="s">
        <v>958</v>
      </c>
      <c r="C730" s="24" t="s">
        <v>922</v>
      </c>
      <c r="D730" s="21">
        <v>0.30415199999999998</v>
      </c>
      <c r="E730" s="22"/>
      <c r="F730" s="23">
        <f t="shared" si="80"/>
        <v>0</v>
      </c>
    </row>
    <row r="731" spans="1:6" ht="22.5" x14ac:dyDescent="0.25">
      <c r="A731" s="18">
        <v>1527</v>
      </c>
      <c r="B731" s="19" t="s">
        <v>959</v>
      </c>
      <c r="C731" s="24" t="s">
        <v>177</v>
      </c>
      <c r="D731" s="21">
        <v>1.37</v>
      </c>
      <c r="E731" s="22"/>
      <c r="F731" s="23">
        <f t="shared" si="80"/>
        <v>0</v>
      </c>
    </row>
    <row r="732" spans="1:6" ht="22.5" x14ac:dyDescent="0.25">
      <c r="A732" s="18" t="s">
        <v>328</v>
      </c>
      <c r="B732" s="19" t="s">
        <v>960</v>
      </c>
      <c r="C732" s="24" t="s">
        <v>950</v>
      </c>
      <c r="D732" s="21">
        <v>1.1428</v>
      </c>
      <c r="E732" s="22"/>
      <c r="F732" s="23">
        <f t="shared" si="80"/>
        <v>0</v>
      </c>
    </row>
    <row r="733" spans="1:6" ht="22.5" x14ac:dyDescent="0.25">
      <c r="A733" s="18">
        <v>88628</v>
      </c>
      <c r="B733" s="19" t="s">
        <v>50</v>
      </c>
      <c r="C733" s="24" t="s">
        <v>177</v>
      </c>
      <c r="D733" s="21">
        <v>0.11409999999999999</v>
      </c>
      <c r="E733" s="22"/>
      <c r="F733" s="23">
        <f t="shared" si="80"/>
        <v>0</v>
      </c>
    </row>
    <row r="734" spans="1:6" ht="26.25" customHeight="1" thickBot="1" x14ac:dyDescent="0.3">
      <c r="A734" s="18">
        <v>96620</v>
      </c>
      <c r="B734" s="19" t="s">
        <v>836</v>
      </c>
      <c r="C734" s="24" t="s">
        <v>177</v>
      </c>
      <c r="D734" s="21">
        <v>0.26</v>
      </c>
      <c r="E734" s="22"/>
      <c r="F734" s="23">
        <f t="shared" si="80"/>
        <v>0</v>
      </c>
    </row>
    <row r="735" spans="1:6" ht="15.75" thickBot="1" x14ac:dyDescent="0.3">
      <c r="A735" s="25"/>
      <c r="B735" s="26"/>
      <c r="C735" s="26"/>
      <c r="D735" s="27"/>
      <c r="E735" s="28" t="s">
        <v>12</v>
      </c>
      <c r="F735" s="29">
        <f>SUM(F718:F734)</f>
        <v>0</v>
      </c>
    </row>
    <row r="736" spans="1:6" ht="15.75" thickBot="1" x14ac:dyDescent="0.3"/>
    <row r="737" spans="1:6" ht="15.75" thickBot="1" x14ac:dyDescent="0.3">
      <c r="A737" s="1"/>
      <c r="B737" s="2" t="s">
        <v>1</v>
      </c>
      <c r="F737" s="30"/>
    </row>
    <row r="738" spans="1:6" ht="15.75" thickBot="1" x14ac:dyDescent="0.3">
      <c r="A738" s="3"/>
      <c r="B738" s="4" t="s">
        <v>2</v>
      </c>
      <c r="E738" s="5" t="s">
        <v>3</v>
      </c>
      <c r="F738" s="6"/>
    </row>
    <row r="739" spans="1:6" ht="57" thickBot="1" x14ac:dyDescent="0.3">
      <c r="A739" s="7" t="s">
        <v>392</v>
      </c>
      <c r="B739" s="8" t="s">
        <v>965</v>
      </c>
      <c r="C739" s="9"/>
      <c r="D739" s="10"/>
      <c r="E739" s="11"/>
      <c r="F739" s="12" t="s">
        <v>47</v>
      </c>
    </row>
    <row r="740" spans="1:6" x14ac:dyDescent="0.25">
      <c r="A740" s="13" t="s">
        <v>4</v>
      </c>
      <c r="B740" s="14" t="s">
        <v>5</v>
      </c>
      <c r="C740" s="14" t="s">
        <v>6</v>
      </c>
      <c r="D740" s="15" t="s">
        <v>7</v>
      </c>
      <c r="E740" s="16" t="s">
        <v>8</v>
      </c>
      <c r="F740" s="17" t="s">
        <v>9</v>
      </c>
    </row>
    <row r="741" spans="1:6" ht="22.5" x14ac:dyDescent="0.25">
      <c r="A741" s="18" t="s">
        <v>946</v>
      </c>
      <c r="B741" s="19" t="s">
        <v>951</v>
      </c>
      <c r="C741" s="20" t="s">
        <v>22</v>
      </c>
      <c r="D741" s="21">
        <f>2*0.0654450261780105</f>
        <v>0.130890052356021</v>
      </c>
      <c r="E741" s="22"/>
      <c r="F741" s="23">
        <f>TRUNC(D741*E741,2)</f>
        <v>0</v>
      </c>
    </row>
    <row r="742" spans="1:6" x14ac:dyDescent="0.25">
      <c r="A742" s="18" t="s">
        <v>947</v>
      </c>
      <c r="B742" s="19" t="s">
        <v>952</v>
      </c>
      <c r="C742" s="20" t="s">
        <v>22</v>
      </c>
      <c r="D742" s="21">
        <v>6.5445026178010471E-2</v>
      </c>
      <c r="E742" s="22"/>
      <c r="F742" s="23">
        <f t="shared" ref="F742:F744" si="81">TRUNC(D742*E742,2)</f>
        <v>0</v>
      </c>
    </row>
    <row r="743" spans="1:6" x14ac:dyDescent="0.25">
      <c r="A743" s="53" t="s">
        <v>948</v>
      </c>
      <c r="B743" s="19" t="s">
        <v>953</v>
      </c>
      <c r="C743" s="20" t="s">
        <v>22</v>
      </c>
      <c r="D743" s="21">
        <v>6.5445026178010471E-2</v>
      </c>
      <c r="E743" s="22"/>
      <c r="F743" s="23">
        <f t="shared" si="81"/>
        <v>0</v>
      </c>
    </row>
    <row r="744" spans="1:6" x14ac:dyDescent="0.25">
      <c r="A744" s="18" t="s">
        <v>918</v>
      </c>
      <c r="B744" s="19" t="s">
        <v>925</v>
      </c>
      <c r="C744" s="20" t="s">
        <v>22</v>
      </c>
      <c r="D744" s="21">
        <v>0.35089999999999999</v>
      </c>
      <c r="E744" s="22"/>
      <c r="F744" s="23">
        <f t="shared" si="81"/>
        <v>0</v>
      </c>
    </row>
    <row r="745" spans="1:6" ht="22.5" x14ac:dyDescent="0.25">
      <c r="A745" s="18">
        <v>88262</v>
      </c>
      <c r="B745" s="19" t="s">
        <v>857</v>
      </c>
      <c r="C745" s="24" t="s">
        <v>10</v>
      </c>
      <c r="D745" s="21">
        <v>3.6167360523560204</v>
      </c>
      <c r="E745" s="22"/>
      <c r="F745" s="23">
        <f>TRUNC(D745*E745,2)</f>
        <v>0</v>
      </c>
    </row>
    <row r="746" spans="1:6" ht="22.5" x14ac:dyDescent="0.25">
      <c r="A746" s="18">
        <v>88239</v>
      </c>
      <c r="B746" s="19" t="s">
        <v>858</v>
      </c>
      <c r="C746" s="24" t="s">
        <v>10</v>
      </c>
      <c r="D746" s="21">
        <v>1.2166079999999999</v>
      </c>
      <c r="E746" s="22"/>
      <c r="F746" s="23">
        <f t="shared" ref="F746:F757" si="82">TRUNC(D746*E746,2)</f>
        <v>0</v>
      </c>
    </row>
    <row r="747" spans="1:6" x14ac:dyDescent="0.25">
      <c r="A747" s="18">
        <v>88316</v>
      </c>
      <c r="B747" s="19" t="s">
        <v>11</v>
      </c>
      <c r="C747" s="24" t="s">
        <v>10</v>
      </c>
      <c r="D747" s="21">
        <v>2</v>
      </c>
      <c r="E747" s="22"/>
      <c r="F747" s="23">
        <f t="shared" si="82"/>
        <v>0</v>
      </c>
    </row>
    <row r="748" spans="1:6" ht="22.5" x14ac:dyDescent="0.25">
      <c r="A748" s="18">
        <v>92916</v>
      </c>
      <c r="B748" s="19" t="s">
        <v>835</v>
      </c>
      <c r="C748" s="24" t="s">
        <v>922</v>
      </c>
      <c r="D748" s="21">
        <v>27.27</v>
      </c>
      <c r="E748" s="22"/>
      <c r="F748" s="23">
        <f t="shared" si="82"/>
        <v>0</v>
      </c>
    </row>
    <row r="749" spans="1:6" ht="22.5" x14ac:dyDescent="0.25">
      <c r="A749" s="18">
        <v>92919</v>
      </c>
      <c r="B749" s="19" t="s">
        <v>954</v>
      </c>
      <c r="C749" s="24" t="s">
        <v>922</v>
      </c>
      <c r="D749" s="21">
        <v>54.14</v>
      </c>
      <c r="E749" s="22"/>
      <c r="F749" s="23">
        <f t="shared" si="82"/>
        <v>0</v>
      </c>
    </row>
    <row r="750" spans="1:6" ht="22.5" x14ac:dyDescent="0.25">
      <c r="A750" s="18">
        <v>92922</v>
      </c>
      <c r="B750" s="19" t="s">
        <v>955</v>
      </c>
      <c r="C750" s="24" t="s">
        <v>922</v>
      </c>
      <c r="D750" s="21">
        <v>12.62</v>
      </c>
      <c r="E750" s="22"/>
      <c r="F750" s="23">
        <f t="shared" si="82"/>
        <v>0</v>
      </c>
    </row>
    <row r="751" spans="1:6" ht="33.75" x14ac:dyDescent="0.25">
      <c r="A751" s="18" t="s">
        <v>385</v>
      </c>
      <c r="B751" s="19" t="s">
        <v>956</v>
      </c>
      <c r="C751" s="24" t="s">
        <v>950</v>
      </c>
      <c r="D751" s="21">
        <v>16.731400000000001</v>
      </c>
      <c r="E751" s="22"/>
      <c r="F751" s="23">
        <f t="shared" si="82"/>
        <v>0</v>
      </c>
    </row>
    <row r="752" spans="1:6" x14ac:dyDescent="0.25">
      <c r="A752" s="18" t="s">
        <v>949</v>
      </c>
      <c r="B752" s="19" t="s">
        <v>957</v>
      </c>
      <c r="C752" s="24" t="s">
        <v>922</v>
      </c>
      <c r="D752" s="21">
        <v>60.830399999999997</v>
      </c>
      <c r="E752" s="22"/>
      <c r="F752" s="23">
        <f t="shared" si="82"/>
        <v>0</v>
      </c>
    </row>
    <row r="753" spans="1:6" x14ac:dyDescent="0.25">
      <c r="A753" s="18">
        <v>43132</v>
      </c>
      <c r="B753" s="19" t="s">
        <v>958</v>
      </c>
      <c r="C753" s="24" t="s">
        <v>922</v>
      </c>
      <c r="D753" s="21">
        <v>0.30415199999999998</v>
      </c>
      <c r="E753" s="22"/>
      <c r="F753" s="23">
        <f t="shared" si="82"/>
        <v>0</v>
      </c>
    </row>
    <row r="754" spans="1:6" ht="22.5" x14ac:dyDescent="0.25">
      <c r="A754" s="18">
        <v>1527</v>
      </c>
      <c r="B754" s="19" t="s">
        <v>959</v>
      </c>
      <c r="C754" s="24" t="s">
        <v>177</v>
      </c>
      <c r="D754" s="21">
        <v>1.37</v>
      </c>
      <c r="E754" s="22"/>
      <c r="F754" s="23">
        <f t="shared" si="82"/>
        <v>0</v>
      </c>
    </row>
    <row r="755" spans="1:6" ht="22.5" x14ac:dyDescent="0.25">
      <c r="A755" s="18" t="s">
        <v>328</v>
      </c>
      <c r="B755" s="19" t="s">
        <v>960</v>
      </c>
      <c r="C755" s="24" t="s">
        <v>950</v>
      </c>
      <c r="D755" s="21">
        <v>1.1428</v>
      </c>
      <c r="E755" s="22"/>
      <c r="F755" s="23">
        <f t="shared" si="82"/>
        <v>0</v>
      </c>
    </row>
    <row r="756" spans="1:6" ht="22.5" x14ac:dyDescent="0.25">
      <c r="A756" s="18">
        <v>88628</v>
      </c>
      <c r="B756" s="19" t="s">
        <v>50</v>
      </c>
      <c r="C756" s="24" t="s">
        <v>177</v>
      </c>
      <c r="D756" s="21">
        <v>0.11409999999999999</v>
      </c>
      <c r="E756" s="22"/>
      <c r="F756" s="23">
        <f t="shared" si="82"/>
        <v>0</v>
      </c>
    </row>
    <row r="757" spans="1:6" ht="26.25" customHeight="1" thickBot="1" x14ac:dyDescent="0.3">
      <c r="A757" s="18">
        <v>96620</v>
      </c>
      <c r="B757" s="19" t="s">
        <v>836</v>
      </c>
      <c r="C757" s="24" t="s">
        <v>177</v>
      </c>
      <c r="D757" s="21">
        <v>0.26</v>
      </c>
      <c r="E757" s="22"/>
      <c r="F757" s="23">
        <f t="shared" si="82"/>
        <v>0</v>
      </c>
    </row>
    <row r="758" spans="1:6" ht="15.75" thickBot="1" x14ac:dyDescent="0.3">
      <c r="A758" s="25"/>
      <c r="B758" s="26"/>
      <c r="C758" s="26"/>
      <c r="D758" s="27"/>
      <c r="E758" s="28" t="s">
        <v>12</v>
      </c>
      <c r="F758" s="29">
        <f>SUM(F741:F757)</f>
        <v>0</v>
      </c>
    </row>
    <row r="759" spans="1:6" ht="15.75" thickBot="1" x14ac:dyDescent="0.3"/>
    <row r="760" spans="1:6" ht="15.75" thickBot="1" x14ac:dyDescent="0.3">
      <c r="A760" s="1"/>
      <c r="B760" s="2" t="s">
        <v>1</v>
      </c>
      <c r="F760" s="30"/>
    </row>
    <row r="761" spans="1:6" ht="15.75" thickBot="1" x14ac:dyDescent="0.3">
      <c r="A761" s="3"/>
      <c r="B761" s="4" t="s">
        <v>2</v>
      </c>
      <c r="E761" s="5" t="s">
        <v>3</v>
      </c>
      <c r="F761" s="6"/>
    </row>
    <row r="762" spans="1:6" ht="57" thickBot="1" x14ac:dyDescent="0.3">
      <c r="A762" s="7" t="s">
        <v>393</v>
      </c>
      <c r="B762" s="8" t="s">
        <v>966</v>
      </c>
      <c r="C762" s="9"/>
      <c r="D762" s="10"/>
      <c r="E762" s="11"/>
      <c r="F762" s="12" t="s">
        <v>47</v>
      </c>
    </row>
    <row r="763" spans="1:6" x14ac:dyDescent="0.25">
      <c r="A763" s="13" t="s">
        <v>4</v>
      </c>
      <c r="B763" s="14" t="s">
        <v>5</v>
      </c>
      <c r="C763" s="14" t="s">
        <v>6</v>
      </c>
      <c r="D763" s="15" t="s">
        <v>7</v>
      </c>
      <c r="E763" s="16" t="s">
        <v>8</v>
      </c>
      <c r="F763" s="17" t="s">
        <v>9</v>
      </c>
    </row>
    <row r="764" spans="1:6" ht="22.5" x14ac:dyDescent="0.25">
      <c r="A764" s="18" t="s">
        <v>946</v>
      </c>
      <c r="B764" s="19" t="s">
        <v>951</v>
      </c>
      <c r="C764" s="20" t="s">
        <v>22</v>
      </c>
      <c r="D764" s="21">
        <f>2*0.0654450261780105</f>
        <v>0.130890052356021</v>
      </c>
      <c r="E764" s="22"/>
      <c r="F764" s="23">
        <f>TRUNC(D764*E764,2)</f>
        <v>0</v>
      </c>
    </row>
    <row r="765" spans="1:6" x14ac:dyDescent="0.25">
      <c r="A765" s="18" t="s">
        <v>947</v>
      </c>
      <c r="B765" s="19" t="s">
        <v>952</v>
      </c>
      <c r="C765" s="20" t="s">
        <v>22</v>
      </c>
      <c r="D765" s="21">
        <v>6.5445026178010471E-2</v>
      </c>
      <c r="E765" s="22"/>
      <c r="F765" s="23">
        <f t="shared" ref="F765:F767" si="83">TRUNC(D765*E765,2)</f>
        <v>0</v>
      </c>
    </row>
    <row r="766" spans="1:6" x14ac:dyDescent="0.25">
      <c r="A766" s="53" t="s">
        <v>948</v>
      </c>
      <c r="B766" s="19" t="s">
        <v>953</v>
      </c>
      <c r="C766" s="20" t="s">
        <v>22</v>
      </c>
      <c r="D766" s="21">
        <v>6.5445026178010471E-2</v>
      </c>
      <c r="E766" s="22"/>
      <c r="F766" s="23">
        <f t="shared" si="83"/>
        <v>0</v>
      </c>
    </row>
    <row r="767" spans="1:6" x14ac:dyDescent="0.25">
      <c r="A767" s="18" t="s">
        <v>918</v>
      </c>
      <c r="B767" s="19" t="s">
        <v>925</v>
      </c>
      <c r="C767" s="20" t="s">
        <v>22</v>
      </c>
      <c r="D767" s="21">
        <v>0.35089999999999999</v>
      </c>
      <c r="E767" s="22"/>
      <c r="F767" s="23">
        <f t="shared" si="83"/>
        <v>0</v>
      </c>
    </row>
    <row r="768" spans="1:6" ht="22.5" x14ac:dyDescent="0.25">
      <c r="A768" s="18">
        <v>88262</v>
      </c>
      <c r="B768" s="19" t="s">
        <v>857</v>
      </c>
      <c r="C768" s="24" t="s">
        <v>10</v>
      </c>
      <c r="D768" s="21">
        <v>3.6167360523560204</v>
      </c>
      <c r="E768" s="22"/>
      <c r="F768" s="23">
        <f>TRUNC(D768*E768,2)</f>
        <v>0</v>
      </c>
    </row>
    <row r="769" spans="1:6" ht="22.5" x14ac:dyDescent="0.25">
      <c r="A769" s="18">
        <v>88239</v>
      </c>
      <c r="B769" s="19" t="s">
        <v>858</v>
      </c>
      <c r="C769" s="24" t="s">
        <v>10</v>
      </c>
      <c r="D769" s="21">
        <v>1.2166079999999999</v>
      </c>
      <c r="E769" s="22"/>
      <c r="F769" s="23">
        <f t="shared" ref="F769:F780" si="84">TRUNC(D769*E769,2)</f>
        <v>0</v>
      </c>
    </row>
    <row r="770" spans="1:6" x14ac:dyDescent="0.25">
      <c r="A770" s="18">
        <v>88316</v>
      </c>
      <c r="B770" s="19" t="s">
        <v>11</v>
      </c>
      <c r="C770" s="24" t="s">
        <v>10</v>
      </c>
      <c r="D770" s="21">
        <v>2</v>
      </c>
      <c r="E770" s="22"/>
      <c r="F770" s="23">
        <f t="shared" si="84"/>
        <v>0</v>
      </c>
    </row>
    <row r="771" spans="1:6" ht="22.5" x14ac:dyDescent="0.25">
      <c r="A771" s="18">
        <v>92916</v>
      </c>
      <c r="B771" s="19" t="s">
        <v>835</v>
      </c>
      <c r="C771" s="24" t="s">
        <v>922</v>
      </c>
      <c r="D771" s="21">
        <v>30.22</v>
      </c>
      <c r="E771" s="22"/>
      <c r="F771" s="23">
        <f t="shared" si="84"/>
        <v>0</v>
      </c>
    </row>
    <row r="772" spans="1:6" ht="22.5" x14ac:dyDescent="0.25">
      <c r="A772" s="18">
        <v>92919</v>
      </c>
      <c r="B772" s="19" t="s">
        <v>954</v>
      </c>
      <c r="C772" s="24" t="s">
        <v>922</v>
      </c>
      <c r="D772" s="21">
        <v>63.71</v>
      </c>
      <c r="E772" s="22"/>
      <c r="F772" s="23">
        <f t="shared" si="84"/>
        <v>0</v>
      </c>
    </row>
    <row r="773" spans="1:6" ht="22.5" x14ac:dyDescent="0.25">
      <c r="A773" s="18">
        <v>92922</v>
      </c>
      <c r="B773" s="19" t="s">
        <v>955</v>
      </c>
      <c r="C773" s="24" t="s">
        <v>922</v>
      </c>
      <c r="D773" s="21">
        <v>12.62</v>
      </c>
      <c r="E773" s="22"/>
      <c r="F773" s="23">
        <f t="shared" si="84"/>
        <v>0</v>
      </c>
    </row>
    <row r="774" spans="1:6" ht="33.75" x14ac:dyDescent="0.25">
      <c r="A774" s="18" t="s">
        <v>385</v>
      </c>
      <c r="B774" s="19" t="s">
        <v>956</v>
      </c>
      <c r="C774" s="24" t="s">
        <v>950</v>
      </c>
      <c r="D774" s="21">
        <v>16.731400000000001</v>
      </c>
      <c r="E774" s="22"/>
      <c r="F774" s="23">
        <f t="shared" si="84"/>
        <v>0</v>
      </c>
    </row>
    <row r="775" spans="1:6" x14ac:dyDescent="0.25">
      <c r="A775" s="18" t="s">
        <v>949</v>
      </c>
      <c r="B775" s="19" t="s">
        <v>957</v>
      </c>
      <c r="C775" s="24" t="s">
        <v>922</v>
      </c>
      <c r="D775" s="21">
        <v>60.830399999999997</v>
      </c>
      <c r="E775" s="22"/>
      <c r="F775" s="23">
        <f t="shared" si="84"/>
        <v>0</v>
      </c>
    </row>
    <row r="776" spans="1:6" x14ac:dyDescent="0.25">
      <c r="A776" s="18">
        <v>43132</v>
      </c>
      <c r="B776" s="19" t="s">
        <v>958</v>
      </c>
      <c r="C776" s="24" t="s">
        <v>922</v>
      </c>
      <c r="D776" s="21">
        <v>0.30415199999999998</v>
      </c>
      <c r="E776" s="22"/>
      <c r="F776" s="23">
        <f t="shared" si="84"/>
        <v>0</v>
      </c>
    </row>
    <row r="777" spans="1:6" ht="22.5" x14ac:dyDescent="0.25">
      <c r="A777" s="18">
        <v>1527</v>
      </c>
      <c r="B777" s="19" t="s">
        <v>959</v>
      </c>
      <c r="C777" s="24" t="s">
        <v>177</v>
      </c>
      <c r="D777" s="21">
        <v>1.37</v>
      </c>
      <c r="E777" s="22"/>
      <c r="F777" s="23">
        <f t="shared" si="84"/>
        <v>0</v>
      </c>
    </row>
    <row r="778" spans="1:6" ht="22.5" x14ac:dyDescent="0.25">
      <c r="A778" s="18" t="s">
        <v>328</v>
      </c>
      <c r="B778" s="19" t="s">
        <v>960</v>
      </c>
      <c r="C778" s="24" t="s">
        <v>950</v>
      </c>
      <c r="D778" s="21">
        <v>1.4428000000000001</v>
      </c>
      <c r="E778" s="22"/>
      <c r="F778" s="23">
        <f t="shared" si="84"/>
        <v>0</v>
      </c>
    </row>
    <row r="779" spans="1:6" ht="22.5" x14ac:dyDescent="0.25">
      <c r="A779" s="18">
        <v>88628</v>
      </c>
      <c r="B779" s="19" t="s">
        <v>50</v>
      </c>
      <c r="C779" s="24" t="s">
        <v>177</v>
      </c>
      <c r="D779" s="21">
        <v>0.11409999999999999</v>
      </c>
      <c r="E779" s="22"/>
      <c r="F779" s="23">
        <f t="shared" si="84"/>
        <v>0</v>
      </c>
    </row>
    <row r="780" spans="1:6" ht="25.5" customHeight="1" thickBot="1" x14ac:dyDescent="0.3">
      <c r="A780" s="18">
        <v>96620</v>
      </c>
      <c r="B780" s="19" t="s">
        <v>836</v>
      </c>
      <c r="C780" s="24" t="s">
        <v>177</v>
      </c>
      <c r="D780" s="21">
        <v>0.27</v>
      </c>
      <c r="E780" s="22"/>
      <c r="F780" s="23">
        <f t="shared" si="84"/>
        <v>0</v>
      </c>
    </row>
    <row r="781" spans="1:6" ht="15.75" thickBot="1" x14ac:dyDescent="0.3">
      <c r="A781" s="25"/>
      <c r="B781" s="26"/>
      <c r="C781" s="26"/>
      <c r="D781" s="27"/>
      <c r="E781" s="28" t="s">
        <v>12</v>
      </c>
      <c r="F781" s="29">
        <f>SUM(F764:F780)</f>
        <v>0</v>
      </c>
    </row>
    <row r="782" spans="1:6" ht="15.75" thickBot="1" x14ac:dyDescent="0.3"/>
    <row r="783" spans="1:6" ht="15.75" thickBot="1" x14ac:dyDescent="0.3">
      <c r="A783" s="1"/>
      <c r="B783" s="2" t="s">
        <v>1</v>
      </c>
      <c r="F783" s="30"/>
    </row>
    <row r="784" spans="1:6" ht="15.75" thickBot="1" x14ac:dyDescent="0.3">
      <c r="A784" s="3"/>
      <c r="B784" s="4" t="s">
        <v>2</v>
      </c>
      <c r="E784" s="5" t="s">
        <v>3</v>
      </c>
      <c r="F784" s="6"/>
    </row>
    <row r="785" spans="1:6" ht="57" thickBot="1" x14ac:dyDescent="0.3">
      <c r="A785" s="7" t="s">
        <v>394</v>
      </c>
      <c r="B785" s="8" t="s">
        <v>967</v>
      </c>
      <c r="C785" s="9"/>
      <c r="D785" s="10"/>
      <c r="E785" s="11"/>
      <c r="F785" s="12" t="s">
        <v>47</v>
      </c>
    </row>
    <row r="786" spans="1:6" x14ac:dyDescent="0.25">
      <c r="A786" s="13" t="s">
        <v>4</v>
      </c>
      <c r="B786" s="14" t="s">
        <v>5</v>
      </c>
      <c r="C786" s="14" t="s">
        <v>6</v>
      </c>
      <c r="D786" s="15" t="s">
        <v>7</v>
      </c>
      <c r="E786" s="16" t="s">
        <v>8</v>
      </c>
      <c r="F786" s="17" t="s">
        <v>9</v>
      </c>
    </row>
    <row r="787" spans="1:6" ht="22.5" x14ac:dyDescent="0.25">
      <c r="A787" s="18" t="s">
        <v>946</v>
      </c>
      <c r="B787" s="19" t="s">
        <v>951</v>
      </c>
      <c r="C787" s="20" t="s">
        <v>22</v>
      </c>
      <c r="D787" s="21">
        <f>2*0.0862068965517241</f>
        <v>0.1724137931034482</v>
      </c>
      <c r="E787" s="22"/>
      <c r="F787" s="23">
        <f>TRUNC(D787*E787,2)</f>
        <v>0</v>
      </c>
    </row>
    <row r="788" spans="1:6" x14ac:dyDescent="0.25">
      <c r="A788" s="18" t="s">
        <v>947</v>
      </c>
      <c r="B788" s="19" t="s">
        <v>952</v>
      </c>
      <c r="C788" s="20" t="s">
        <v>22</v>
      </c>
      <c r="D788" s="21">
        <v>8.6206896551724102E-2</v>
      </c>
      <c r="E788" s="22"/>
      <c r="F788" s="23">
        <f t="shared" ref="F788:F790" si="85">TRUNC(D788*E788,2)</f>
        <v>0</v>
      </c>
    </row>
    <row r="789" spans="1:6" x14ac:dyDescent="0.25">
      <c r="A789" s="53" t="s">
        <v>948</v>
      </c>
      <c r="B789" s="19" t="s">
        <v>953</v>
      </c>
      <c r="C789" s="20" t="s">
        <v>22</v>
      </c>
      <c r="D789" s="21">
        <v>8.6206896551724144E-2</v>
      </c>
      <c r="E789" s="22"/>
      <c r="F789" s="23">
        <f t="shared" si="85"/>
        <v>0</v>
      </c>
    </row>
    <row r="790" spans="1:6" x14ac:dyDescent="0.25">
      <c r="A790" s="18" t="s">
        <v>918</v>
      </c>
      <c r="B790" s="19" t="s">
        <v>925</v>
      </c>
      <c r="C790" s="20" t="s">
        <v>22</v>
      </c>
      <c r="D790" s="21">
        <v>0.35089999999999999</v>
      </c>
      <c r="E790" s="22"/>
      <c r="F790" s="23">
        <f t="shared" si="85"/>
        <v>0</v>
      </c>
    </row>
    <row r="791" spans="1:6" ht="22.5" x14ac:dyDescent="0.25">
      <c r="A791" s="18">
        <v>88262</v>
      </c>
      <c r="B791" s="19" t="s">
        <v>857</v>
      </c>
      <c r="C791" s="24" t="s">
        <v>10</v>
      </c>
      <c r="D791" s="21">
        <v>3.6167360523560204</v>
      </c>
      <c r="E791" s="22"/>
      <c r="F791" s="23">
        <f>TRUNC(D791*E791,2)</f>
        <v>0</v>
      </c>
    </row>
    <row r="792" spans="1:6" ht="22.5" x14ac:dyDescent="0.25">
      <c r="A792" s="18">
        <v>88239</v>
      </c>
      <c r="B792" s="19" t="s">
        <v>858</v>
      </c>
      <c r="C792" s="24" t="s">
        <v>10</v>
      </c>
      <c r="D792" s="21">
        <v>1.2166079999999999</v>
      </c>
      <c r="E792" s="22"/>
      <c r="F792" s="23">
        <f t="shared" ref="F792:F803" si="86">TRUNC(D792*E792,2)</f>
        <v>0</v>
      </c>
    </row>
    <row r="793" spans="1:6" x14ac:dyDescent="0.25">
      <c r="A793" s="18">
        <v>88316</v>
      </c>
      <c r="B793" s="19" t="s">
        <v>11</v>
      </c>
      <c r="C793" s="24" t="s">
        <v>10</v>
      </c>
      <c r="D793" s="21">
        <v>2</v>
      </c>
      <c r="E793" s="22"/>
      <c r="F793" s="23">
        <f t="shared" si="86"/>
        <v>0</v>
      </c>
    </row>
    <row r="794" spans="1:6" ht="22.5" x14ac:dyDescent="0.25">
      <c r="A794" s="18">
        <v>92916</v>
      </c>
      <c r="B794" s="19" t="s">
        <v>835</v>
      </c>
      <c r="C794" s="24" t="s">
        <v>922</v>
      </c>
      <c r="D794" s="21">
        <v>30.22</v>
      </c>
      <c r="E794" s="22"/>
      <c r="F794" s="23">
        <f t="shared" si="86"/>
        <v>0</v>
      </c>
    </row>
    <row r="795" spans="1:6" ht="22.5" x14ac:dyDescent="0.25">
      <c r="A795" s="18">
        <v>92921</v>
      </c>
      <c r="B795" s="19" t="s">
        <v>964</v>
      </c>
      <c r="C795" s="24" t="s">
        <v>922</v>
      </c>
      <c r="D795" s="21">
        <v>97.17</v>
      </c>
      <c r="E795" s="22"/>
      <c r="F795" s="23">
        <f t="shared" si="86"/>
        <v>0</v>
      </c>
    </row>
    <row r="796" spans="1:6" ht="22.5" x14ac:dyDescent="0.25">
      <c r="A796" s="18">
        <v>92922</v>
      </c>
      <c r="B796" s="19" t="s">
        <v>955</v>
      </c>
      <c r="C796" s="24" t="s">
        <v>922</v>
      </c>
      <c r="D796" s="21">
        <v>12.62</v>
      </c>
      <c r="E796" s="22"/>
      <c r="F796" s="23">
        <f t="shared" si="86"/>
        <v>0</v>
      </c>
    </row>
    <row r="797" spans="1:6" ht="33.75" x14ac:dyDescent="0.25">
      <c r="A797" s="18" t="s">
        <v>385</v>
      </c>
      <c r="B797" s="19" t="s">
        <v>956</v>
      </c>
      <c r="C797" s="24" t="s">
        <v>950</v>
      </c>
      <c r="D797" s="21">
        <v>17.131399999999999</v>
      </c>
      <c r="E797" s="22"/>
      <c r="F797" s="23">
        <f t="shared" si="86"/>
        <v>0</v>
      </c>
    </row>
    <row r="798" spans="1:6" x14ac:dyDescent="0.25">
      <c r="A798" s="18" t="s">
        <v>949</v>
      </c>
      <c r="B798" s="19" t="s">
        <v>957</v>
      </c>
      <c r="C798" s="24" t="s">
        <v>922</v>
      </c>
      <c r="D798" s="21">
        <v>63.286999999999999</v>
      </c>
      <c r="E798" s="22"/>
      <c r="F798" s="23">
        <f t="shared" si="86"/>
        <v>0</v>
      </c>
    </row>
    <row r="799" spans="1:6" x14ac:dyDescent="0.25">
      <c r="A799" s="18">
        <v>43132</v>
      </c>
      <c r="B799" s="19" t="s">
        <v>958</v>
      </c>
      <c r="C799" s="24" t="s">
        <v>922</v>
      </c>
      <c r="D799" s="21">
        <v>0.31643500000000002</v>
      </c>
      <c r="E799" s="22"/>
      <c r="F799" s="23">
        <f t="shared" si="86"/>
        <v>0</v>
      </c>
    </row>
    <row r="800" spans="1:6" ht="22.5" x14ac:dyDescent="0.25">
      <c r="A800" s="18">
        <v>1527</v>
      </c>
      <c r="B800" s="19" t="s">
        <v>959</v>
      </c>
      <c r="C800" s="24" t="s">
        <v>177</v>
      </c>
      <c r="D800" s="21">
        <v>1.84</v>
      </c>
      <c r="E800" s="22"/>
      <c r="F800" s="23">
        <f t="shared" si="86"/>
        <v>0</v>
      </c>
    </row>
    <row r="801" spans="1:6" ht="22.5" x14ac:dyDescent="0.25">
      <c r="A801" s="18" t="s">
        <v>328</v>
      </c>
      <c r="B801" s="19" t="s">
        <v>960</v>
      </c>
      <c r="C801" s="24" t="s">
        <v>950</v>
      </c>
      <c r="D801" s="21">
        <v>1.5027999999999999</v>
      </c>
      <c r="E801" s="22"/>
      <c r="F801" s="23">
        <f t="shared" si="86"/>
        <v>0</v>
      </c>
    </row>
    <row r="802" spans="1:6" ht="22.5" x14ac:dyDescent="0.25">
      <c r="A802" s="18">
        <v>88628</v>
      </c>
      <c r="B802" s="19" t="s">
        <v>50</v>
      </c>
      <c r="C802" s="24" t="s">
        <v>177</v>
      </c>
      <c r="D802" s="21">
        <v>0.1144</v>
      </c>
      <c r="E802" s="22"/>
      <c r="F802" s="23">
        <f t="shared" si="86"/>
        <v>0</v>
      </c>
    </row>
    <row r="803" spans="1:6" ht="26.25" customHeight="1" thickBot="1" x14ac:dyDescent="0.3">
      <c r="A803" s="18">
        <v>96620</v>
      </c>
      <c r="B803" s="19" t="s">
        <v>836</v>
      </c>
      <c r="C803" s="24" t="s">
        <v>177</v>
      </c>
      <c r="D803" s="21">
        <v>0.27</v>
      </c>
      <c r="E803" s="22"/>
      <c r="F803" s="23">
        <f t="shared" si="86"/>
        <v>0</v>
      </c>
    </row>
    <row r="804" spans="1:6" ht="15.75" thickBot="1" x14ac:dyDescent="0.3">
      <c r="A804" s="25"/>
      <c r="B804" s="26"/>
      <c r="C804" s="26"/>
      <c r="D804" s="27"/>
      <c r="E804" s="28" t="s">
        <v>12</v>
      </c>
      <c r="F804" s="29">
        <f>SUM(F787:F803)</f>
        <v>0</v>
      </c>
    </row>
    <row r="805" spans="1:6" ht="15.75" thickBot="1" x14ac:dyDescent="0.3"/>
    <row r="806" spans="1:6" ht="15.75" thickBot="1" x14ac:dyDescent="0.3">
      <c r="A806" s="1"/>
      <c r="B806" s="2" t="s">
        <v>1</v>
      </c>
      <c r="F806" s="30"/>
    </row>
    <row r="807" spans="1:6" ht="15.75" thickBot="1" x14ac:dyDescent="0.3">
      <c r="A807" s="3"/>
      <c r="B807" s="4" t="s">
        <v>2</v>
      </c>
      <c r="E807" s="5" t="s">
        <v>3</v>
      </c>
      <c r="F807" s="6"/>
    </row>
    <row r="808" spans="1:6" ht="45.75" thickBot="1" x14ac:dyDescent="0.3">
      <c r="A808" s="7" t="s">
        <v>395</v>
      </c>
      <c r="B808" s="8" t="s">
        <v>968</v>
      </c>
      <c r="C808" s="9"/>
      <c r="D808" s="10"/>
      <c r="E808" s="11"/>
      <c r="F808" s="12" t="s">
        <v>47</v>
      </c>
    </row>
    <row r="809" spans="1:6" x14ac:dyDescent="0.25">
      <c r="A809" s="13" t="s">
        <v>4</v>
      </c>
      <c r="B809" s="14" t="s">
        <v>5</v>
      </c>
      <c r="C809" s="14" t="s">
        <v>6</v>
      </c>
      <c r="D809" s="15" t="s">
        <v>7</v>
      </c>
      <c r="E809" s="16" t="s">
        <v>8</v>
      </c>
      <c r="F809" s="17" t="s">
        <v>9</v>
      </c>
    </row>
    <row r="810" spans="1:6" ht="22.5" x14ac:dyDescent="0.25">
      <c r="A810" s="18" t="s">
        <v>946</v>
      </c>
      <c r="B810" s="19" t="s">
        <v>951</v>
      </c>
      <c r="C810" s="20" t="s">
        <v>22</v>
      </c>
      <c r="D810" s="21">
        <f>2*0.0798722044728434</f>
        <v>0.15974440894568681</v>
      </c>
      <c r="E810" s="22"/>
      <c r="F810" s="23">
        <f>TRUNC(D810*E810,2)</f>
        <v>0</v>
      </c>
    </row>
    <row r="811" spans="1:6" x14ac:dyDescent="0.25">
      <c r="A811" s="18" t="s">
        <v>947</v>
      </c>
      <c r="B811" s="19" t="s">
        <v>952</v>
      </c>
      <c r="C811" s="20" t="s">
        <v>22</v>
      </c>
      <c r="D811" s="21">
        <v>7.9872204472843447E-2</v>
      </c>
      <c r="E811" s="22"/>
      <c r="F811" s="23">
        <f t="shared" ref="F811:F813" si="87">TRUNC(D811*E811,2)</f>
        <v>0</v>
      </c>
    </row>
    <row r="812" spans="1:6" x14ac:dyDescent="0.25">
      <c r="A812" s="53" t="s">
        <v>948</v>
      </c>
      <c r="B812" s="19" t="s">
        <v>953</v>
      </c>
      <c r="C812" s="20" t="s">
        <v>22</v>
      </c>
      <c r="D812" s="21">
        <v>7.9872204472843447E-2</v>
      </c>
      <c r="E812" s="22"/>
      <c r="F812" s="23">
        <f t="shared" si="87"/>
        <v>0</v>
      </c>
    </row>
    <row r="813" spans="1:6" x14ac:dyDescent="0.25">
      <c r="A813" s="18" t="s">
        <v>918</v>
      </c>
      <c r="B813" s="19" t="s">
        <v>925</v>
      </c>
      <c r="C813" s="20" t="s">
        <v>22</v>
      </c>
      <c r="D813" s="21">
        <v>0.40160000000000001</v>
      </c>
      <c r="E813" s="22"/>
      <c r="F813" s="23">
        <f t="shared" si="87"/>
        <v>0</v>
      </c>
    </row>
    <row r="814" spans="1:6" ht="22.5" x14ac:dyDescent="0.25">
      <c r="A814" s="18">
        <v>88262</v>
      </c>
      <c r="B814" s="19" t="s">
        <v>857</v>
      </c>
      <c r="C814" s="24" t="s">
        <v>10</v>
      </c>
      <c r="D814" s="21">
        <v>4.4049644089456876</v>
      </c>
      <c r="E814" s="22"/>
      <c r="F814" s="23">
        <f>TRUNC(D814*E814,2)</f>
        <v>0</v>
      </c>
    </row>
    <row r="815" spans="1:6" ht="22.5" x14ac:dyDescent="0.25">
      <c r="A815" s="18">
        <v>88239</v>
      </c>
      <c r="B815" s="19" t="s">
        <v>858</v>
      </c>
      <c r="C815" s="24" t="s">
        <v>10</v>
      </c>
      <c r="D815" s="21">
        <v>1.5202000000000002</v>
      </c>
      <c r="E815" s="22"/>
      <c r="F815" s="23">
        <f t="shared" ref="F815:F826" si="88">TRUNC(D815*E815,2)</f>
        <v>0</v>
      </c>
    </row>
    <row r="816" spans="1:6" x14ac:dyDescent="0.25">
      <c r="A816" s="18">
        <v>88316</v>
      </c>
      <c r="B816" s="19" t="s">
        <v>11</v>
      </c>
      <c r="C816" s="24" t="s">
        <v>10</v>
      </c>
      <c r="D816" s="21">
        <v>2</v>
      </c>
      <c r="E816" s="22"/>
      <c r="F816" s="23">
        <f t="shared" si="88"/>
        <v>0</v>
      </c>
    </row>
    <row r="817" spans="1:6" ht="22.5" x14ac:dyDescent="0.25">
      <c r="A817" s="18">
        <v>92916</v>
      </c>
      <c r="B817" s="19" t="s">
        <v>835</v>
      </c>
      <c r="C817" s="24" t="s">
        <v>922</v>
      </c>
      <c r="D817" s="21">
        <v>37.14</v>
      </c>
      <c r="E817" s="22"/>
      <c r="F817" s="23">
        <f t="shared" si="88"/>
        <v>0</v>
      </c>
    </row>
    <row r="818" spans="1:6" ht="22.5" x14ac:dyDescent="0.25">
      <c r="A818" s="18">
        <v>92921</v>
      </c>
      <c r="B818" s="19" t="s">
        <v>964</v>
      </c>
      <c r="C818" s="24" t="s">
        <v>922</v>
      </c>
      <c r="D818" s="21">
        <v>95.34</v>
      </c>
      <c r="E818" s="22"/>
      <c r="F818" s="23">
        <f t="shared" si="88"/>
        <v>0</v>
      </c>
    </row>
    <row r="819" spans="1:6" ht="22.5" x14ac:dyDescent="0.25">
      <c r="A819" s="18">
        <v>92922</v>
      </c>
      <c r="B819" s="19" t="s">
        <v>955</v>
      </c>
      <c r="C819" s="24" t="s">
        <v>922</v>
      </c>
      <c r="D819" s="21">
        <v>12.62</v>
      </c>
      <c r="E819" s="22"/>
      <c r="F819" s="23">
        <f t="shared" si="88"/>
        <v>0</v>
      </c>
    </row>
    <row r="820" spans="1:6" ht="33.75" x14ac:dyDescent="0.25">
      <c r="A820" s="18" t="s">
        <v>385</v>
      </c>
      <c r="B820" s="19" t="s">
        <v>956</v>
      </c>
      <c r="C820" s="24" t="s">
        <v>950</v>
      </c>
      <c r="D820" s="21">
        <v>20.731400000000001</v>
      </c>
      <c r="E820" s="22"/>
      <c r="F820" s="23">
        <f t="shared" si="88"/>
        <v>0</v>
      </c>
    </row>
    <row r="821" spans="1:6" x14ac:dyDescent="0.25">
      <c r="A821" s="18" t="s">
        <v>949</v>
      </c>
      <c r="B821" s="19" t="s">
        <v>957</v>
      </c>
      <c r="C821" s="24" t="s">
        <v>922</v>
      </c>
      <c r="D821" s="21">
        <v>76.010000000000005</v>
      </c>
      <c r="E821" s="22"/>
      <c r="F821" s="23">
        <f t="shared" si="88"/>
        <v>0</v>
      </c>
    </row>
    <row r="822" spans="1:6" x14ac:dyDescent="0.25">
      <c r="A822" s="18">
        <v>43132</v>
      </c>
      <c r="B822" s="19" t="s">
        <v>958</v>
      </c>
      <c r="C822" s="24" t="s">
        <v>922</v>
      </c>
      <c r="D822" s="21">
        <v>0.38005000000000005</v>
      </c>
      <c r="E822" s="22"/>
      <c r="F822" s="23">
        <f t="shared" si="88"/>
        <v>0</v>
      </c>
    </row>
    <row r="823" spans="1:6" ht="22.5" x14ac:dyDescent="0.25">
      <c r="A823" s="18">
        <v>1527</v>
      </c>
      <c r="B823" s="19" t="s">
        <v>959</v>
      </c>
      <c r="C823" s="24" t="s">
        <v>177</v>
      </c>
      <c r="D823" s="21">
        <v>1.67</v>
      </c>
      <c r="E823" s="22"/>
      <c r="F823" s="23">
        <f t="shared" si="88"/>
        <v>0</v>
      </c>
    </row>
    <row r="824" spans="1:6" ht="22.5" x14ac:dyDescent="0.25">
      <c r="A824" s="18" t="s">
        <v>328</v>
      </c>
      <c r="B824" s="19" t="s">
        <v>960</v>
      </c>
      <c r="C824" s="24" t="s">
        <v>950</v>
      </c>
      <c r="D824" s="21">
        <v>1.7427999999999999</v>
      </c>
      <c r="E824" s="22"/>
      <c r="F824" s="23">
        <f t="shared" si="88"/>
        <v>0</v>
      </c>
    </row>
    <row r="825" spans="1:6" ht="22.5" x14ac:dyDescent="0.25">
      <c r="A825" s="18">
        <v>88628</v>
      </c>
      <c r="B825" s="19" t="s">
        <v>50</v>
      </c>
      <c r="C825" s="24" t="s">
        <v>177</v>
      </c>
      <c r="D825" s="21">
        <v>0.14749999999999999</v>
      </c>
      <c r="E825" s="22"/>
      <c r="F825" s="23">
        <f t="shared" si="88"/>
        <v>0</v>
      </c>
    </row>
    <row r="826" spans="1:6" ht="25.5" customHeight="1" thickBot="1" x14ac:dyDescent="0.3">
      <c r="A826" s="18">
        <v>96620</v>
      </c>
      <c r="B826" s="19" t="s">
        <v>836</v>
      </c>
      <c r="C826" s="24" t="s">
        <v>177</v>
      </c>
      <c r="D826" s="21">
        <v>0.32</v>
      </c>
      <c r="E826" s="22"/>
      <c r="F826" s="23">
        <f t="shared" si="88"/>
        <v>0</v>
      </c>
    </row>
    <row r="827" spans="1:6" ht="15.75" thickBot="1" x14ac:dyDescent="0.3">
      <c r="A827" s="25"/>
      <c r="B827" s="26"/>
      <c r="C827" s="26"/>
      <c r="D827" s="27"/>
      <c r="E827" s="28" t="s">
        <v>12</v>
      </c>
      <c r="F827" s="29">
        <f>SUM(F810:F826)</f>
        <v>0</v>
      </c>
    </row>
    <row r="828" spans="1:6" ht="15.75" thickBot="1" x14ac:dyDescent="0.3"/>
    <row r="829" spans="1:6" ht="15.75" thickBot="1" x14ac:dyDescent="0.3">
      <c r="A829" s="1"/>
      <c r="B829" s="2" t="s">
        <v>1</v>
      </c>
      <c r="F829" s="30"/>
    </row>
    <row r="830" spans="1:6" ht="15.75" thickBot="1" x14ac:dyDescent="0.3">
      <c r="A830" s="3"/>
      <c r="B830" s="4" t="s">
        <v>2</v>
      </c>
      <c r="E830" s="5" t="s">
        <v>3</v>
      </c>
      <c r="F830" s="6"/>
    </row>
    <row r="831" spans="1:6" ht="57" thickBot="1" x14ac:dyDescent="0.3">
      <c r="A831" s="7" t="s">
        <v>396</v>
      </c>
      <c r="B831" s="8" t="s">
        <v>970</v>
      </c>
      <c r="C831" s="9"/>
      <c r="D831" s="10"/>
      <c r="E831" s="11"/>
      <c r="F831" s="12" t="s">
        <v>47</v>
      </c>
    </row>
    <row r="832" spans="1:6" x14ac:dyDescent="0.25">
      <c r="A832" s="13" t="s">
        <v>4</v>
      </c>
      <c r="B832" s="14" t="s">
        <v>5</v>
      </c>
      <c r="C832" s="14" t="s">
        <v>6</v>
      </c>
      <c r="D832" s="15" t="s">
        <v>7</v>
      </c>
      <c r="E832" s="16" t="s">
        <v>8</v>
      </c>
      <c r="F832" s="17" t="s">
        <v>9</v>
      </c>
    </row>
    <row r="833" spans="1:6" ht="22.5" x14ac:dyDescent="0.25">
      <c r="A833" s="18" t="s">
        <v>946</v>
      </c>
      <c r="B833" s="19" t="s">
        <v>951</v>
      </c>
      <c r="C833" s="20" t="s">
        <v>22</v>
      </c>
      <c r="D833" s="21">
        <f>2*0.0798722044728434</f>
        <v>0.15974440894568681</v>
      </c>
      <c r="E833" s="22"/>
      <c r="F833" s="23">
        <f>TRUNC(D833*E833,2)</f>
        <v>0</v>
      </c>
    </row>
    <row r="834" spans="1:6" x14ac:dyDescent="0.25">
      <c r="A834" s="18" t="s">
        <v>947</v>
      </c>
      <c r="B834" s="19" t="s">
        <v>952</v>
      </c>
      <c r="C834" s="20" t="s">
        <v>22</v>
      </c>
      <c r="D834" s="21">
        <v>7.9872204472843447E-2</v>
      </c>
      <c r="E834" s="22"/>
      <c r="F834" s="23">
        <f t="shared" ref="F834:F836" si="89">TRUNC(D834*E834,2)</f>
        <v>0</v>
      </c>
    </row>
    <row r="835" spans="1:6" x14ac:dyDescent="0.25">
      <c r="A835" s="53" t="s">
        <v>948</v>
      </c>
      <c r="B835" s="19" t="s">
        <v>953</v>
      </c>
      <c r="C835" s="20" t="s">
        <v>22</v>
      </c>
      <c r="D835" s="21">
        <v>7.9872204472843447E-2</v>
      </c>
      <c r="E835" s="22"/>
      <c r="F835" s="23">
        <f t="shared" si="89"/>
        <v>0</v>
      </c>
    </row>
    <row r="836" spans="1:6" x14ac:dyDescent="0.25">
      <c r="A836" s="18" t="s">
        <v>918</v>
      </c>
      <c r="B836" s="19" t="s">
        <v>925</v>
      </c>
      <c r="C836" s="20" t="s">
        <v>22</v>
      </c>
      <c r="D836" s="21">
        <v>0.40160000000000001</v>
      </c>
      <c r="E836" s="22"/>
      <c r="F836" s="23">
        <f t="shared" si="89"/>
        <v>0</v>
      </c>
    </row>
    <row r="837" spans="1:6" ht="22.5" x14ac:dyDescent="0.25">
      <c r="A837" s="18">
        <v>88262</v>
      </c>
      <c r="B837" s="19" t="s">
        <v>857</v>
      </c>
      <c r="C837" s="24" t="s">
        <v>10</v>
      </c>
      <c r="D837" s="21">
        <v>4.4049644089456876</v>
      </c>
      <c r="E837" s="22"/>
      <c r="F837" s="23">
        <f>TRUNC(D837*E837,2)</f>
        <v>0</v>
      </c>
    </row>
    <row r="838" spans="1:6" ht="22.5" x14ac:dyDescent="0.25">
      <c r="A838" s="18">
        <v>88239</v>
      </c>
      <c r="B838" s="19" t="s">
        <v>858</v>
      </c>
      <c r="C838" s="24" t="s">
        <v>10</v>
      </c>
      <c r="D838" s="21">
        <v>1.5202000000000002</v>
      </c>
      <c r="E838" s="22"/>
      <c r="F838" s="23">
        <f t="shared" ref="F838:F849" si="90">TRUNC(D838*E838,2)</f>
        <v>0</v>
      </c>
    </row>
    <row r="839" spans="1:6" x14ac:dyDescent="0.25">
      <c r="A839" s="18">
        <v>88316</v>
      </c>
      <c r="B839" s="19" t="s">
        <v>11</v>
      </c>
      <c r="C839" s="24" t="s">
        <v>10</v>
      </c>
      <c r="D839" s="21">
        <v>2</v>
      </c>
      <c r="E839" s="22"/>
      <c r="F839" s="23">
        <f t="shared" si="90"/>
        <v>0</v>
      </c>
    </row>
    <row r="840" spans="1:6" ht="22.5" x14ac:dyDescent="0.25">
      <c r="A840" s="18">
        <v>92916</v>
      </c>
      <c r="B840" s="19" t="s">
        <v>835</v>
      </c>
      <c r="C840" s="24" t="s">
        <v>922</v>
      </c>
      <c r="D840" s="21">
        <v>40.08</v>
      </c>
      <c r="E840" s="22"/>
      <c r="F840" s="23">
        <f t="shared" si="90"/>
        <v>0</v>
      </c>
    </row>
    <row r="841" spans="1:6" ht="22.5" x14ac:dyDescent="0.25">
      <c r="A841" s="18">
        <v>92919</v>
      </c>
      <c r="B841" s="19" t="s">
        <v>954</v>
      </c>
      <c r="C841" s="24" t="s">
        <v>922</v>
      </c>
      <c r="D841" s="21">
        <v>81.02</v>
      </c>
      <c r="E841" s="22"/>
      <c r="F841" s="23">
        <f t="shared" si="90"/>
        <v>0</v>
      </c>
    </row>
    <row r="842" spans="1:6" ht="22.5" x14ac:dyDescent="0.25">
      <c r="A842" s="18">
        <v>92922</v>
      </c>
      <c r="B842" s="19" t="s">
        <v>955</v>
      </c>
      <c r="C842" s="24" t="s">
        <v>922</v>
      </c>
      <c r="D842" s="21">
        <v>12.62</v>
      </c>
      <c r="E842" s="22"/>
      <c r="F842" s="23">
        <f t="shared" si="90"/>
        <v>0</v>
      </c>
    </row>
    <row r="843" spans="1:6" ht="33.75" x14ac:dyDescent="0.25">
      <c r="A843" s="18" t="s">
        <v>385</v>
      </c>
      <c r="B843" s="19" t="s">
        <v>956</v>
      </c>
      <c r="C843" s="24" t="s">
        <v>950</v>
      </c>
      <c r="D843" s="21">
        <v>20.731400000000001</v>
      </c>
      <c r="E843" s="22"/>
      <c r="F843" s="23">
        <f t="shared" si="90"/>
        <v>0</v>
      </c>
    </row>
    <row r="844" spans="1:6" x14ac:dyDescent="0.25">
      <c r="A844" s="18" t="s">
        <v>949</v>
      </c>
      <c r="B844" s="19" t="s">
        <v>957</v>
      </c>
      <c r="C844" s="24" t="s">
        <v>922</v>
      </c>
      <c r="D844" s="21">
        <v>71.870400000000004</v>
      </c>
      <c r="E844" s="22"/>
      <c r="F844" s="23">
        <f t="shared" si="90"/>
        <v>0</v>
      </c>
    </row>
    <row r="845" spans="1:6" x14ac:dyDescent="0.25">
      <c r="A845" s="18">
        <v>43132</v>
      </c>
      <c r="B845" s="19" t="s">
        <v>958</v>
      </c>
      <c r="C845" s="24" t="s">
        <v>922</v>
      </c>
      <c r="D845" s="21">
        <v>0.359352</v>
      </c>
      <c r="E845" s="22"/>
      <c r="F845" s="23">
        <f t="shared" si="90"/>
        <v>0</v>
      </c>
    </row>
    <row r="846" spans="1:6" ht="22.5" x14ac:dyDescent="0.25">
      <c r="A846" s="18">
        <v>1527</v>
      </c>
      <c r="B846" s="19" t="s">
        <v>959</v>
      </c>
      <c r="C846" s="24" t="s">
        <v>177</v>
      </c>
      <c r="D846" s="21">
        <v>1.67</v>
      </c>
      <c r="E846" s="22"/>
      <c r="F846" s="23">
        <f t="shared" si="90"/>
        <v>0</v>
      </c>
    </row>
    <row r="847" spans="1:6" ht="22.5" x14ac:dyDescent="0.25">
      <c r="A847" s="18" t="s">
        <v>328</v>
      </c>
      <c r="B847" s="19" t="s">
        <v>960</v>
      </c>
      <c r="C847" s="24" t="s">
        <v>950</v>
      </c>
      <c r="D847" s="21">
        <v>1.7427999999999999</v>
      </c>
      <c r="E847" s="22"/>
      <c r="F847" s="23">
        <f t="shared" si="90"/>
        <v>0</v>
      </c>
    </row>
    <row r="848" spans="1:6" ht="22.5" x14ac:dyDescent="0.25">
      <c r="A848" s="18">
        <v>88628</v>
      </c>
      <c r="B848" s="19" t="s">
        <v>50</v>
      </c>
      <c r="C848" s="24" t="s">
        <v>177</v>
      </c>
      <c r="D848" s="21">
        <v>0.14749999999999999</v>
      </c>
      <c r="E848" s="22"/>
      <c r="F848" s="23">
        <f t="shared" si="90"/>
        <v>0</v>
      </c>
    </row>
    <row r="849" spans="1:6" ht="25.5" customHeight="1" thickBot="1" x14ac:dyDescent="0.3">
      <c r="A849" s="18">
        <v>96620</v>
      </c>
      <c r="B849" s="19" t="s">
        <v>836</v>
      </c>
      <c r="C849" s="24" t="s">
        <v>177</v>
      </c>
      <c r="D849" s="21">
        <v>0.32</v>
      </c>
      <c r="E849" s="22"/>
      <c r="F849" s="23">
        <f t="shared" si="90"/>
        <v>0</v>
      </c>
    </row>
    <row r="850" spans="1:6" ht="15.75" thickBot="1" x14ac:dyDescent="0.3">
      <c r="A850" s="25"/>
      <c r="B850" s="26"/>
      <c r="C850" s="26"/>
      <c r="D850" s="27"/>
      <c r="E850" s="28" t="s">
        <v>12</v>
      </c>
      <c r="F850" s="29">
        <f>SUM(F833:F849)</f>
        <v>0</v>
      </c>
    </row>
    <row r="851" spans="1:6" ht="15.75" thickBot="1" x14ac:dyDescent="0.3"/>
    <row r="852" spans="1:6" ht="15.75" thickBot="1" x14ac:dyDescent="0.3">
      <c r="A852" s="1"/>
      <c r="B852" s="2" t="s">
        <v>1</v>
      </c>
      <c r="F852" s="30"/>
    </row>
    <row r="853" spans="1:6" ht="15.75" thickBot="1" x14ac:dyDescent="0.3">
      <c r="A853" s="3"/>
      <c r="B853" s="4" t="s">
        <v>2</v>
      </c>
      <c r="E853" s="5" t="s">
        <v>3</v>
      </c>
      <c r="F853" s="6"/>
    </row>
    <row r="854" spans="1:6" ht="57" thickBot="1" x14ac:dyDescent="0.3">
      <c r="A854" s="7" t="s">
        <v>397</v>
      </c>
      <c r="B854" s="8" t="s">
        <v>971</v>
      </c>
      <c r="C854" s="9"/>
      <c r="D854" s="10"/>
      <c r="E854" s="11"/>
      <c r="F854" s="12" t="s">
        <v>47</v>
      </c>
    </row>
    <row r="855" spans="1:6" x14ac:dyDescent="0.25">
      <c r="A855" s="13" t="s">
        <v>4</v>
      </c>
      <c r="B855" s="14" t="s">
        <v>5</v>
      </c>
      <c r="C855" s="14" t="s">
        <v>6</v>
      </c>
      <c r="D855" s="15" t="s">
        <v>7</v>
      </c>
      <c r="E855" s="16" t="s">
        <v>8</v>
      </c>
      <c r="F855" s="17" t="s">
        <v>9</v>
      </c>
    </row>
    <row r="856" spans="1:6" ht="22.5" x14ac:dyDescent="0.25">
      <c r="A856" s="18" t="s">
        <v>946</v>
      </c>
      <c r="B856" s="19" t="s">
        <v>951</v>
      </c>
      <c r="C856" s="20" t="s">
        <v>22</v>
      </c>
      <c r="D856" s="21">
        <f>2*0.105042016806723</f>
        <v>0.21008403361344599</v>
      </c>
      <c r="E856" s="22"/>
      <c r="F856" s="23">
        <f>TRUNC(D856*E856,2)</f>
        <v>0</v>
      </c>
    </row>
    <row r="857" spans="1:6" x14ac:dyDescent="0.25">
      <c r="A857" s="18" t="s">
        <v>947</v>
      </c>
      <c r="B857" s="19" t="s">
        <v>952</v>
      </c>
      <c r="C857" s="20" t="s">
        <v>22</v>
      </c>
      <c r="D857" s="21">
        <v>0.10504201680672269</v>
      </c>
      <c r="E857" s="22"/>
      <c r="F857" s="23">
        <f t="shared" ref="F857:F859" si="91">TRUNC(D857*E857,2)</f>
        <v>0</v>
      </c>
    </row>
    <row r="858" spans="1:6" x14ac:dyDescent="0.25">
      <c r="A858" s="53" t="s">
        <v>948</v>
      </c>
      <c r="B858" s="19" t="s">
        <v>953</v>
      </c>
      <c r="C858" s="20" t="s">
        <v>22</v>
      </c>
      <c r="D858" s="21">
        <v>0.10504201680672269</v>
      </c>
      <c r="E858" s="22"/>
      <c r="F858" s="23">
        <f t="shared" si="91"/>
        <v>0</v>
      </c>
    </row>
    <row r="859" spans="1:6" x14ac:dyDescent="0.25">
      <c r="A859" s="18" t="s">
        <v>918</v>
      </c>
      <c r="B859" s="19" t="s">
        <v>925</v>
      </c>
      <c r="C859" s="20" t="s">
        <v>22</v>
      </c>
      <c r="D859" s="21">
        <v>0.40160000000000001</v>
      </c>
      <c r="E859" s="22"/>
      <c r="F859" s="23">
        <f t="shared" si="91"/>
        <v>0</v>
      </c>
    </row>
    <row r="860" spans="1:6" ht="22.5" x14ac:dyDescent="0.25">
      <c r="A860" s="18">
        <v>88262</v>
      </c>
      <c r="B860" s="19" t="s">
        <v>857</v>
      </c>
      <c r="C860" s="24" t="s">
        <v>10</v>
      </c>
      <c r="D860" s="21">
        <v>4.4155840336134453</v>
      </c>
      <c r="E860" s="22"/>
      <c r="F860" s="23">
        <f>TRUNC(D860*E860,2)</f>
        <v>0</v>
      </c>
    </row>
    <row r="861" spans="1:6" ht="22.5" x14ac:dyDescent="0.25">
      <c r="A861" s="18">
        <v>88239</v>
      </c>
      <c r="B861" s="19" t="s">
        <v>858</v>
      </c>
      <c r="C861" s="24" t="s">
        <v>10</v>
      </c>
      <c r="D861" s="21">
        <v>1.50034</v>
      </c>
      <c r="E861" s="22"/>
      <c r="F861" s="23">
        <f t="shared" ref="F861:F872" si="92">TRUNC(D861*E861,2)</f>
        <v>0</v>
      </c>
    </row>
    <row r="862" spans="1:6" x14ac:dyDescent="0.25">
      <c r="A862" s="18">
        <v>88316</v>
      </c>
      <c r="B862" s="19" t="s">
        <v>11</v>
      </c>
      <c r="C862" s="24" t="s">
        <v>10</v>
      </c>
      <c r="D862" s="21">
        <v>2</v>
      </c>
      <c r="E862" s="22"/>
      <c r="F862" s="23">
        <f t="shared" si="92"/>
        <v>0</v>
      </c>
    </row>
    <row r="863" spans="1:6" ht="22.5" x14ac:dyDescent="0.25">
      <c r="A863" s="18">
        <v>92916</v>
      </c>
      <c r="B863" s="19" t="s">
        <v>835</v>
      </c>
      <c r="C863" s="24" t="s">
        <v>922</v>
      </c>
      <c r="D863" s="21">
        <v>40.08</v>
      </c>
      <c r="E863" s="22"/>
      <c r="F863" s="23">
        <f t="shared" si="92"/>
        <v>0</v>
      </c>
    </row>
    <row r="864" spans="1:6" ht="22.5" x14ac:dyDescent="0.25">
      <c r="A864" s="18">
        <v>92921</v>
      </c>
      <c r="B864" s="19" t="s">
        <v>964</v>
      </c>
      <c r="C864" s="24" t="s">
        <v>922</v>
      </c>
      <c r="D864" s="21">
        <v>131.47</v>
      </c>
      <c r="E864" s="22"/>
      <c r="F864" s="23">
        <f t="shared" si="92"/>
        <v>0</v>
      </c>
    </row>
    <row r="865" spans="1:6" ht="22.5" x14ac:dyDescent="0.25">
      <c r="A865" s="18">
        <v>92922</v>
      </c>
      <c r="B865" s="19" t="s">
        <v>955</v>
      </c>
      <c r="C865" s="24" t="s">
        <v>922</v>
      </c>
      <c r="D865" s="21">
        <v>12.62</v>
      </c>
      <c r="E865" s="22"/>
      <c r="F865" s="23">
        <f t="shared" si="92"/>
        <v>0</v>
      </c>
    </row>
    <row r="866" spans="1:6" ht="33.75" x14ac:dyDescent="0.25">
      <c r="A866" s="18" t="s">
        <v>385</v>
      </c>
      <c r="B866" s="19" t="s">
        <v>956</v>
      </c>
      <c r="C866" s="24" t="s">
        <v>950</v>
      </c>
      <c r="D866" s="21">
        <v>21.131399999999999</v>
      </c>
      <c r="E866" s="22"/>
      <c r="F866" s="23">
        <f t="shared" si="92"/>
        <v>0</v>
      </c>
    </row>
    <row r="867" spans="1:6" x14ac:dyDescent="0.25">
      <c r="A867" s="18" t="s">
        <v>949</v>
      </c>
      <c r="B867" s="19" t="s">
        <v>957</v>
      </c>
      <c r="C867" s="24" t="s">
        <v>922</v>
      </c>
      <c r="D867" s="21">
        <v>75.016999999999996</v>
      </c>
      <c r="E867" s="22"/>
      <c r="F867" s="23">
        <f t="shared" si="92"/>
        <v>0</v>
      </c>
    </row>
    <row r="868" spans="1:6" x14ac:dyDescent="0.25">
      <c r="A868" s="18">
        <v>43132</v>
      </c>
      <c r="B868" s="19" t="s">
        <v>958</v>
      </c>
      <c r="C868" s="24" t="s">
        <v>922</v>
      </c>
      <c r="D868" s="21">
        <v>0.375085</v>
      </c>
      <c r="E868" s="22"/>
      <c r="F868" s="23">
        <f t="shared" si="92"/>
        <v>0</v>
      </c>
    </row>
    <row r="869" spans="1:6" ht="22.5" x14ac:dyDescent="0.25">
      <c r="A869" s="18">
        <v>1527</v>
      </c>
      <c r="B869" s="19" t="s">
        <v>959</v>
      </c>
      <c r="C869" s="24" t="s">
        <v>177</v>
      </c>
      <c r="D869" s="21">
        <v>2.2400000000000002</v>
      </c>
      <c r="E869" s="22"/>
      <c r="F869" s="23">
        <f t="shared" si="92"/>
        <v>0</v>
      </c>
    </row>
    <row r="870" spans="1:6" ht="22.5" x14ac:dyDescent="0.25">
      <c r="A870" s="18" t="s">
        <v>328</v>
      </c>
      <c r="B870" s="19" t="s">
        <v>960</v>
      </c>
      <c r="C870" s="24" t="s">
        <v>950</v>
      </c>
      <c r="D870" s="21">
        <v>1.8028</v>
      </c>
      <c r="E870" s="22"/>
      <c r="F870" s="23">
        <f t="shared" si="92"/>
        <v>0</v>
      </c>
    </row>
    <row r="871" spans="1:6" ht="22.5" x14ac:dyDescent="0.25">
      <c r="A871" s="18">
        <v>88628</v>
      </c>
      <c r="B871" s="19" t="s">
        <v>50</v>
      </c>
      <c r="C871" s="24" t="s">
        <v>177</v>
      </c>
      <c r="D871" s="21">
        <v>0.14749999999999999</v>
      </c>
      <c r="E871" s="22"/>
      <c r="F871" s="23">
        <f t="shared" si="92"/>
        <v>0</v>
      </c>
    </row>
    <row r="872" spans="1:6" ht="26.25" customHeight="1" thickBot="1" x14ac:dyDescent="0.3">
      <c r="A872" s="18">
        <v>96620</v>
      </c>
      <c r="B872" s="19" t="s">
        <v>836</v>
      </c>
      <c r="C872" s="24" t="s">
        <v>177</v>
      </c>
      <c r="D872" s="21">
        <v>0.32</v>
      </c>
      <c r="E872" s="22"/>
      <c r="F872" s="23">
        <f t="shared" si="92"/>
        <v>0</v>
      </c>
    </row>
    <row r="873" spans="1:6" ht="15.75" thickBot="1" x14ac:dyDescent="0.3">
      <c r="A873" s="25"/>
      <c r="B873" s="26"/>
      <c r="C873" s="26"/>
      <c r="D873" s="27"/>
      <c r="E873" s="28" t="s">
        <v>12</v>
      </c>
      <c r="F873" s="29">
        <f>SUM(F856:F872)</f>
        <v>0</v>
      </c>
    </row>
    <row r="874" spans="1:6" ht="15.75" thickBot="1" x14ac:dyDescent="0.3"/>
    <row r="875" spans="1:6" ht="15.75" thickBot="1" x14ac:dyDescent="0.3">
      <c r="A875" s="1"/>
      <c r="B875" s="2" t="s">
        <v>1</v>
      </c>
      <c r="F875" s="30"/>
    </row>
    <row r="876" spans="1:6" ht="15.75" thickBot="1" x14ac:dyDescent="0.3">
      <c r="A876" s="3"/>
      <c r="B876" s="4" t="s">
        <v>2</v>
      </c>
      <c r="E876" s="5" t="s">
        <v>3</v>
      </c>
      <c r="F876" s="6"/>
    </row>
    <row r="877" spans="1:6" ht="57" thickBot="1" x14ac:dyDescent="0.3">
      <c r="A877" s="7" t="s">
        <v>398</v>
      </c>
      <c r="B877" s="8" t="s">
        <v>972</v>
      </c>
      <c r="C877" s="9"/>
      <c r="D877" s="10"/>
      <c r="E877" s="11"/>
      <c r="F877" s="12" t="s">
        <v>47</v>
      </c>
    </row>
    <row r="878" spans="1:6" x14ac:dyDescent="0.25">
      <c r="A878" s="13" t="s">
        <v>4</v>
      </c>
      <c r="B878" s="14" t="s">
        <v>5</v>
      </c>
      <c r="C878" s="14" t="s">
        <v>6</v>
      </c>
      <c r="D878" s="15" t="s">
        <v>7</v>
      </c>
      <c r="E878" s="16" t="s">
        <v>8</v>
      </c>
      <c r="F878" s="17" t="s">
        <v>9</v>
      </c>
    </row>
    <row r="879" spans="1:6" ht="22.5" x14ac:dyDescent="0.25">
      <c r="A879" s="18" t="s">
        <v>946</v>
      </c>
      <c r="B879" s="19" t="s">
        <v>951</v>
      </c>
      <c r="C879" s="20" t="s">
        <v>22</v>
      </c>
      <c r="D879" s="21">
        <f>2*0.105042016806723</f>
        <v>0.21008403361344599</v>
      </c>
      <c r="E879" s="22"/>
      <c r="F879" s="23">
        <f>TRUNC(D879*E879,2)</f>
        <v>0</v>
      </c>
    </row>
    <row r="880" spans="1:6" x14ac:dyDescent="0.25">
      <c r="A880" s="18" t="s">
        <v>947</v>
      </c>
      <c r="B880" s="19" t="s">
        <v>952</v>
      </c>
      <c r="C880" s="20" t="s">
        <v>22</v>
      </c>
      <c r="D880" s="21">
        <v>0.10504201680672269</v>
      </c>
      <c r="E880" s="22"/>
      <c r="F880" s="23">
        <f t="shared" ref="F880:F882" si="93">TRUNC(D880*E880,2)</f>
        <v>0</v>
      </c>
    </row>
    <row r="881" spans="1:6" x14ac:dyDescent="0.25">
      <c r="A881" s="53" t="s">
        <v>948</v>
      </c>
      <c r="B881" s="19" t="s">
        <v>953</v>
      </c>
      <c r="C881" s="20" t="s">
        <v>22</v>
      </c>
      <c r="D881" s="21">
        <v>0.10504201680672269</v>
      </c>
      <c r="E881" s="22"/>
      <c r="F881" s="23">
        <f t="shared" si="93"/>
        <v>0</v>
      </c>
    </row>
    <row r="882" spans="1:6" x14ac:dyDescent="0.25">
      <c r="A882" s="18" t="s">
        <v>918</v>
      </c>
      <c r="B882" s="19" t="s">
        <v>925</v>
      </c>
      <c r="C882" s="20" t="s">
        <v>22</v>
      </c>
      <c r="D882" s="21">
        <v>0.40160000000000001</v>
      </c>
      <c r="E882" s="22"/>
      <c r="F882" s="23">
        <f t="shared" si="93"/>
        <v>0</v>
      </c>
    </row>
    <row r="883" spans="1:6" ht="22.5" x14ac:dyDescent="0.25">
      <c r="A883" s="18">
        <v>88262</v>
      </c>
      <c r="B883" s="19" t="s">
        <v>857</v>
      </c>
      <c r="C883" s="24" t="s">
        <v>10</v>
      </c>
      <c r="D883" s="21">
        <v>4.5039040336134457</v>
      </c>
      <c r="E883" s="22"/>
      <c r="F883" s="23">
        <f>TRUNC(D883*E883,2)</f>
        <v>0</v>
      </c>
    </row>
    <row r="884" spans="1:6" ht="22.5" x14ac:dyDescent="0.25">
      <c r="A884" s="18">
        <v>88239</v>
      </c>
      <c r="B884" s="19" t="s">
        <v>858</v>
      </c>
      <c r="C884" s="24" t="s">
        <v>10</v>
      </c>
      <c r="D884" s="21">
        <v>1.5445</v>
      </c>
      <c r="E884" s="22"/>
      <c r="F884" s="23">
        <f t="shared" ref="F884:F895" si="94">TRUNC(D884*E884,2)</f>
        <v>0</v>
      </c>
    </row>
    <row r="885" spans="1:6" x14ac:dyDescent="0.25">
      <c r="A885" s="18">
        <v>88316</v>
      </c>
      <c r="B885" s="19" t="s">
        <v>11</v>
      </c>
      <c r="C885" s="24" t="s">
        <v>10</v>
      </c>
      <c r="D885" s="21">
        <v>2</v>
      </c>
      <c r="E885" s="22"/>
      <c r="F885" s="23">
        <f t="shared" si="94"/>
        <v>0</v>
      </c>
    </row>
    <row r="886" spans="1:6" ht="22.5" x14ac:dyDescent="0.25">
      <c r="A886" s="18">
        <v>92916</v>
      </c>
      <c r="B886" s="19" t="s">
        <v>835</v>
      </c>
      <c r="C886" s="24" t="s">
        <v>922</v>
      </c>
      <c r="D886" s="21">
        <v>43.86</v>
      </c>
      <c r="E886" s="22"/>
      <c r="F886" s="23">
        <f t="shared" si="94"/>
        <v>0</v>
      </c>
    </row>
    <row r="887" spans="1:6" ht="22.5" x14ac:dyDescent="0.25">
      <c r="A887" s="18">
        <v>92921</v>
      </c>
      <c r="B887" s="19" t="s">
        <v>964</v>
      </c>
      <c r="C887" s="24" t="s">
        <v>922</v>
      </c>
      <c r="D887" s="21">
        <v>79.66</v>
      </c>
      <c r="E887" s="22"/>
      <c r="F887" s="23">
        <f t="shared" si="94"/>
        <v>0</v>
      </c>
    </row>
    <row r="888" spans="1:6" ht="22.5" x14ac:dyDescent="0.25">
      <c r="A888" s="18">
        <v>92922</v>
      </c>
      <c r="B888" s="19" t="s">
        <v>955</v>
      </c>
      <c r="C888" s="24" t="s">
        <v>922</v>
      </c>
      <c r="D888" s="21">
        <v>76.38</v>
      </c>
      <c r="E888" s="22"/>
      <c r="F888" s="23">
        <f t="shared" si="94"/>
        <v>0</v>
      </c>
    </row>
    <row r="889" spans="1:6" ht="33.75" x14ac:dyDescent="0.25">
      <c r="A889" s="18" t="s">
        <v>385</v>
      </c>
      <c r="B889" s="19" t="s">
        <v>956</v>
      </c>
      <c r="C889" s="24" t="s">
        <v>950</v>
      </c>
      <c r="D889" s="21">
        <v>21.131399999999999</v>
      </c>
      <c r="E889" s="22"/>
      <c r="F889" s="23">
        <f t="shared" si="94"/>
        <v>0</v>
      </c>
    </row>
    <row r="890" spans="1:6" x14ac:dyDescent="0.25">
      <c r="A890" s="18" t="s">
        <v>949</v>
      </c>
      <c r="B890" s="19" t="s">
        <v>957</v>
      </c>
      <c r="C890" s="24" t="s">
        <v>922</v>
      </c>
      <c r="D890" s="21">
        <v>77.224999999999994</v>
      </c>
      <c r="E890" s="22"/>
      <c r="F890" s="23">
        <f t="shared" si="94"/>
        <v>0</v>
      </c>
    </row>
    <row r="891" spans="1:6" x14ac:dyDescent="0.25">
      <c r="A891" s="18">
        <v>43132</v>
      </c>
      <c r="B891" s="19" t="s">
        <v>958</v>
      </c>
      <c r="C891" s="24" t="s">
        <v>922</v>
      </c>
      <c r="D891" s="21">
        <v>0.386125</v>
      </c>
      <c r="E891" s="22"/>
      <c r="F891" s="23">
        <f t="shared" si="94"/>
        <v>0</v>
      </c>
    </row>
    <row r="892" spans="1:6" ht="22.5" x14ac:dyDescent="0.25">
      <c r="A892" s="18">
        <v>1527</v>
      </c>
      <c r="B892" s="19" t="s">
        <v>959</v>
      </c>
      <c r="C892" s="24" t="s">
        <v>177</v>
      </c>
      <c r="D892" s="21">
        <v>2.2400000000000002</v>
      </c>
      <c r="E892" s="22"/>
      <c r="F892" s="23">
        <f t="shared" si="94"/>
        <v>0</v>
      </c>
    </row>
    <row r="893" spans="1:6" ht="22.5" x14ac:dyDescent="0.25">
      <c r="A893" s="18" t="s">
        <v>328</v>
      </c>
      <c r="B893" s="19" t="s">
        <v>960</v>
      </c>
      <c r="C893" s="24" t="s">
        <v>950</v>
      </c>
      <c r="D893" s="21">
        <v>1.8028</v>
      </c>
      <c r="E893" s="22"/>
      <c r="F893" s="23">
        <f t="shared" si="94"/>
        <v>0</v>
      </c>
    </row>
    <row r="894" spans="1:6" ht="22.5" x14ac:dyDescent="0.25">
      <c r="A894" s="18">
        <v>88628</v>
      </c>
      <c r="B894" s="19" t="s">
        <v>50</v>
      </c>
      <c r="C894" s="24" t="s">
        <v>177</v>
      </c>
      <c r="D894" s="21">
        <v>0.14749999999999999</v>
      </c>
      <c r="E894" s="22"/>
      <c r="F894" s="23">
        <f t="shared" si="94"/>
        <v>0</v>
      </c>
    </row>
    <row r="895" spans="1:6" ht="26.25" customHeight="1" thickBot="1" x14ac:dyDescent="0.3">
      <c r="A895" s="18">
        <v>96620</v>
      </c>
      <c r="B895" s="19" t="s">
        <v>836</v>
      </c>
      <c r="C895" s="24" t="s">
        <v>177</v>
      </c>
      <c r="D895" s="21">
        <v>0.33</v>
      </c>
      <c r="E895" s="22"/>
      <c r="F895" s="23">
        <f t="shared" si="94"/>
        <v>0</v>
      </c>
    </row>
    <row r="896" spans="1:6" ht="15.75" thickBot="1" x14ac:dyDescent="0.3">
      <c r="A896" s="25"/>
      <c r="B896" s="26"/>
      <c r="C896" s="26"/>
      <c r="D896" s="27"/>
      <c r="E896" s="28" t="s">
        <v>12</v>
      </c>
      <c r="F896" s="29">
        <f>SUM(F879:F895)</f>
        <v>0</v>
      </c>
    </row>
    <row r="897" spans="1:6" ht="15.75" thickBot="1" x14ac:dyDescent="0.3"/>
    <row r="898" spans="1:6" ht="15.75" thickBot="1" x14ac:dyDescent="0.3">
      <c r="A898" s="1"/>
      <c r="B898" s="2" t="s">
        <v>1</v>
      </c>
      <c r="F898" s="30"/>
    </row>
    <row r="899" spans="1:6" ht="15.75" thickBot="1" x14ac:dyDescent="0.3">
      <c r="A899" s="3"/>
      <c r="B899" s="4" t="s">
        <v>2</v>
      </c>
      <c r="E899" s="5" t="s">
        <v>3</v>
      </c>
      <c r="F899" s="6"/>
    </row>
    <row r="900" spans="1:6" ht="45.75" thickBot="1" x14ac:dyDescent="0.3">
      <c r="A900" s="7" t="s">
        <v>399</v>
      </c>
      <c r="B900" s="8" t="s">
        <v>973</v>
      </c>
      <c r="C900" s="9"/>
      <c r="D900" s="10"/>
      <c r="E900" s="11"/>
      <c r="F900" s="12" t="s">
        <v>47</v>
      </c>
    </row>
    <row r="901" spans="1:6" x14ac:dyDescent="0.25">
      <c r="A901" s="13" t="s">
        <v>4</v>
      </c>
      <c r="B901" s="14" t="s">
        <v>5</v>
      </c>
      <c r="C901" s="14" t="s">
        <v>6</v>
      </c>
      <c r="D901" s="15" t="s">
        <v>7</v>
      </c>
      <c r="E901" s="16" t="s">
        <v>8</v>
      </c>
      <c r="F901" s="17" t="s">
        <v>9</v>
      </c>
    </row>
    <row r="902" spans="1:6" ht="22.5" x14ac:dyDescent="0.25">
      <c r="A902" s="18" t="s">
        <v>946</v>
      </c>
      <c r="B902" s="19" t="s">
        <v>951</v>
      </c>
      <c r="C902" s="20" t="s">
        <v>22</v>
      </c>
      <c r="D902" s="21">
        <f>2*0.0942507068803016</f>
        <v>0.1885014137606032</v>
      </c>
      <c r="E902" s="22"/>
      <c r="F902" s="23">
        <f>TRUNC(D902*E902,2)</f>
        <v>0</v>
      </c>
    </row>
    <row r="903" spans="1:6" x14ac:dyDescent="0.25">
      <c r="A903" s="18" t="s">
        <v>947</v>
      </c>
      <c r="B903" s="19" t="s">
        <v>952</v>
      </c>
      <c r="C903" s="20" t="s">
        <v>22</v>
      </c>
      <c r="D903" s="21">
        <v>9.4250706880301613E-2</v>
      </c>
      <c r="E903" s="22"/>
      <c r="F903" s="23">
        <f t="shared" ref="F903:F905" si="95">TRUNC(D903*E903,2)</f>
        <v>0</v>
      </c>
    </row>
    <row r="904" spans="1:6" x14ac:dyDescent="0.25">
      <c r="A904" s="53" t="s">
        <v>948</v>
      </c>
      <c r="B904" s="19" t="s">
        <v>953</v>
      </c>
      <c r="C904" s="20" t="s">
        <v>22</v>
      </c>
      <c r="D904" s="21">
        <v>9.4250706880301613E-2</v>
      </c>
      <c r="E904" s="22"/>
      <c r="F904" s="23">
        <f t="shared" si="95"/>
        <v>0</v>
      </c>
    </row>
    <row r="905" spans="1:6" x14ac:dyDescent="0.25">
      <c r="A905" s="18" t="s">
        <v>918</v>
      </c>
      <c r="B905" s="19" t="s">
        <v>925</v>
      </c>
      <c r="C905" s="20" t="s">
        <v>22</v>
      </c>
      <c r="D905" s="21">
        <v>0.50249999999999995</v>
      </c>
      <c r="E905" s="22"/>
      <c r="F905" s="23">
        <f t="shared" si="95"/>
        <v>0</v>
      </c>
    </row>
    <row r="906" spans="1:6" ht="22.5" x14ac:dyDescent="0.25">
      <c r="A906" s="18">
        <v>88262</v>
      </c>
      <c r="B906" s="19" t="s">
        <v>857</v>
      </c>
      <c r="C906" s="24" t="s">
        <v>10</v>
      </c>
      <c r="D906" s="21">
        <v>5.233241413760604</v>
      </c>
      <c r="E906" s="22"/>
      <c r="F906" s="23">
        <f>TRUNC(D906*E906,2)</f>
        <v>0</v>
      </c>
    </row>
    <row r="907" spans="1:6" ht="22.5" x14ac:dyDescent="0.25">
      <c r="A907" s="18">
        <v>88239</v>
      </c>
      <c r="B907" s="19" t="s">
        <v>858</v>
      </c>
      <c r="C907" s="24" t="s">
        <v>10</v>
      </c>
      <c r="D907" s="21">
        <v>1.7686000000000002</v>
      </c>
      <c r="E907" s="22"/>
      <c r="F907" s="23">
        <f t="shared" ref="F907:F918" si="96">TRUNC(D907*E907,2)</f>
        <v>0</v>
      </c>
    </row>
    <row r="908" spans="1:6" x14ac:dyDescent="0.25">
      <c r="A908" s="18">
        <v>88316</v>
      </c>
      <c r="B908" s="19" t="s">
        <v>11</v>
      </c>
      <c r="C908" s="24" t="s">
        <v>10</v>
      </c>
      <c r="D908" s="21">
        <v>2</v>
      </c>
      <c r="E908" s="22"/>
      <c r="F908" s="23">
        <f t="shared" si="96"/>
        <v>0</v>
      </c>
    </row>
    <row r="909" spans="1:6" ht="22.5" x14ac:dyDescent="0.25">
      <c r="A909" s="18">
        <v>92916</v>
      </c>
      <c r="B909" s="19" t="s">
        <v>835</v>
      </c>
      <c r="C909" s="24" t="s">
        <v>922</v>
      </c>
      <c r="D909" s="21">
        <v>50.03</v>
      </c>
      <c r="E909" s="22"/>
      <c r="F909" s="23">
        <f t="shared" si="96"/>
        <v>0</v>
      </c>
    </row>
    <row r="910" spans="1:6" ht="22.5" x14ac:dyDescent="0.25">
      <c r="A910" s="18">
        <v>92921</v>
      </c>
      <c r="B910" s="19" t="s">
        <v>964</v>
      </c>
      <c r="C910" s="24" t="s">
        <v>922</v>
      </c>
      <c r="D910" s="21">
        <v>111.63</v>
      </c>
      <c r="E910" s="22"/>
      <c r="F910" s="23">
        <f t="shared" si="96"/>
        <v>0</v>
      </c>
    </row>
    <row r="911" spans="1:6" ht="22.5" x14ac:dyDescent="0.25">
      <c r="A911" s="18">
        <v>92922</v>
      </c>
      <c r="B911" s="19" t="s">
        <v>955</v>
      </c>
      <c r="C911" s="24" t="s">
        <v>922</v>
      </c>
      <c r="D911" s="21">
        <v>18.940000000000001</v>
      </c>
      <c r="E911" s="22"/>
      <c r="F911" s="23">
        <f t="shared" si="96"/>
        <v>0</v>
      </c>
    </row>
    <row r="912" spans="1:6" ht="33.75" x14ac:dyDescent="0.25">
      <c r="A912" s="18" t="s">
        <v>385</v>
      </c>
      <c r="B912" s="19" t="s">
        <v>956</v>
      </c>
      <c r="C912" s="24" t="s">
        <v>950</v>
      </c>
      <c r="D912" s="21">
        <v>24.731400000000001</v>
      </c>
      <c r="E912" s="22"/>
      <c r="F912" s="23">
        <f t="shared" si="96"/>
        <v>0</v>
      </c>
    </row>
    <row r="913" spans="1:6" x14ac:dyDescent="0.25">
      <c r="A913" s="18" t="s">
        <v>949</v>
      </c>
      <c r="B913" s="19" t="s">
        <v>957</v>
      </c>
      <c r="C913" s="24" t="s">
        <v>922</v>
      </c>
      <c r="D913" s="21">
        <v>88.43</v>
      </c>
      <c r="E913" s="22"/>
      <c r="F913" s="23">
        <f t="shared" si="96"/>
        <v>0</v>
      </c>
    </row>
    <row r="914" spans="1:6" x14ac:dyDescent="0.25">
      <c r="A914" s="18">
        <v>43132</v>
      </c>
      <c r="B914" s="19" t="s">
        <v>958</v>
      </c>
      <c r="C914" s="24" t="s">
        <v>922</v>
      </c>
      <c r="D914" s="21">
        <v>0.44215000000000004</v>
      </c>
      <c r="E914" s="22"/>
      <c r="F914" s="23">
        <f t="shared" si="96"/>
        <v>0</v>
      </c>
    </row>
    <row r="915" spans="1:6" ht="22.5" x14ac:dyDescent="0.25">
      <c r="A915" s="18">
        <v>1527</v>
      </c>
      <c r="B915" s="19" t="s">
        <v>959</v>
      </c>
      <c r="C915" s="24" t="s">
        <v>177</v>
      </c>
      <c r="D915" s="21">
        <v>1.97</v>
      </c>
      <c r="E915" s="22"/>
      <c r="F915" s="23">
        <f t="shared" si="96"/>
        <v>0</v>
      </c>
    </row>
    <row r="916" spans="1:6" ht="22.5" x14ac:dyDescent="0.25">
      <c r="A916" s="18" t="s">
        <v>328</v>
      </c>
      <c r="B916" s="19" t="s">
        <v>960</v>
      </c>
      <c r="C916" s="24" t="s">
        <v>950</v>
      </c>
      <c r="D916" s="21">
        <v>2.0428000000000002</v>
      </c>
      <c r="E916" s="22"/>
      <c r="F916" s="23">
        <f t="shared" si="96"/>
        <v>0</v>
      </c>
    </row>
    <row r="917" spans="1:6" ht="22.5" x14ac:dyDescent="0.25">
      <c r="A917" s="18">
        <v>88628</v>
      </c>
      <c r="B917" s="19" t="s">
        <v>50</v>
      </c>
      <c r="C917" s="24" t="s">
        <v>177</v>
      </c>
      <c r="D917" s="21">
        <v>0.1709</v>
      </c>
      <c r="E917" s="22"/>
      <c r="F917" s="23">
        <f t="shared" si="96"/>
        <v>0</v>
      </c>
    </row>
    <row r="918" spans="1:6" ht="25.5" customHeight="1" thickBot="1" x14ac:dyDescent="0.3">
      <c r="A918" s="18">
        <v>96620</v>
      </c>
      <c r="B918" s="19" t="s">
        <v>836</v>
      </c>
      <c r="C918" s="24" t="s">
        <v>177</v>
      </c>
      <c r="D918" s="21">
        <v>0.38</v>
      </c>
      <c r="E918" s="22"/>
      <c r="F918" s="23">
        <f t="shared" si="96"/>
        <v>0</v>
      </c>
    </row>
    <row r="919" spans="1:6" ht="15.75" thickBot="1" x14ac:dyDescent="0.3">
      <c r="A919" s="25"/>
      <c r="B919" s="26"/>
      <c r="C919" s="26"/>
      <c r="D919" s="27"/>
      <c r="E919" s="28" t="s">
        <v>12</v>
      </c>
      <c r="F919" s="29">
        <f>SUM(F902:F918)</f>
        <v>0</v>
      </c>
    </row>
    <row r="920" spans="1:6" ht="15.75" thickBot="1" x14ac:dyDescent="0.3"/>
    <row r="921" spans="1:6" ht="15.75" thickBot="1" x14ac:dyDescent="0.3">
      <c r="A921" s="1"/>
      <c r="B921" s="2" t="s">
        <v>1</v>
      </c>
      <c r="F921" s="30"/>
    </row>
    <row r="922" spans="1:6" ht="15.75" thickBot="1" x14ac:dyDescent="0.3">
      <c r="A922" s="3"/>
      <c r="B922" s="4" t="s">
        <v>2</v>
      </c>
      <c r="E922" s="5" t="s">
        <v>3</v>
      </c>
      <c r="F922" s="6"/>
    </row>
    <row r="923" spans="1:6" ht="57" thickBot="1" x14ac:dyDescent="0.3">
      <c r="A923" s="7" t="s">
        <v>400</v>
      </c>
      <c r="B923" s="8" t="s">
        <v>974</v>
      </c>
      <c r="C923" s="9"/>
      <c r="D923" s="10"/>
      <c r="E923" s="11"/>
      <c r="F923" s="12" t="s">
        <v>47</v>
      </c>
    </row>
    <row r="924" spans="1:6" x14ac:dyDescent="0.25">
      <c r="A924" s="13" t="s">
        <v>4</v>
      </c>
      <c r="B924" s="14" t="s">
        <v>5</v>
      </c>
      <c r="C924" s="14" t="s">
        <v>6</v>
      </c>
      <c r="D924" s="15" t="s">
        <v>7</v>
      </c>
      <c r="E924" s="16" t="s">
        <v>8</v>
      </c>
      <c r="F924" s="17" t="s">
        <v>9</v>
      </c>
    </row>
    <row r="925" spans="1:6" ht="22.5" x14ac:dyDescent="0.25">
      <c r="A925" s="18" t="s">
        <v>946</v>
      </c>
      <c r="B925" s="19" t="s">
        <v>951</v>
      </c>
      <c r="C925" s="20" t="s">
        <v>22</v>
      </c>
      <c r="D925" s="21">
        <f>2*0.0942507068803016</f>
        <v>0.1885014137606032</v>
      </c>
      <c r="E925" s="22"/>
      <c r="F925" s="23">
        <f>TRUNC(D925*E925,2)</f>
        <v>0</v>
      </c>
    </row>
    <row r="926" spans="1:6" x14ac:dyDescent="0.25">
      <c r="A926" s="18" t="s">
        <v>947</v>
      </c>
      <c r="B926" s="19" t="s">
        <v>952</v>
      </c>
      <c r="C926" s="20" t="s">
        <v>22</v>
      </c>
      <c r="D926" s="21">
        <v>9.4250706880301613E-2</v>
      </c>
      <c r="E926" s="22"/>
      <c r="F926" s="23">
        <f t="shared" ref="F926:F928" si="97">TRUNC(D926*E926,2)</f>
        <v>0</v>
      </c>
    </row>
    <row r="927" spans="1:6" x14ac:dyDescent="0.25">
      <c r="A927" s="53" t="s">
        <v>948</v>
      </c>
      <c r="B927" s="19" t="s">
        <v>953</v>
      </c>
      <c r="C927" s="20" t="s">
        <v>22</v>
      </c>
      <c r="D927" s="21">
        <v>9.4250706880301613E-2</v>
      </c>
      <c r="E927" s="22"/>
      <c r="F927" s="23">
        <f t="shared" si="97"/>
        <v>0</v>
      </c>
    </row>
    <row r="928" spans="1:6" x14ac:dyDescent="0.25">
      <c r="A928" s="18" t="s">
        <v>918</v>
      </c>
      <c r="B928" s="19" t="s">
        <v>925</v>
      </c>
      <c r="C928" s="20" t="s">
        <v>22</v>
      </c>
      <c r="D928" s="21">
        <v>0.50249999999999995</v>
      </c>
      <c r="E928" s="22"/>
      <c r="F928" s="23">
        <f t="shared" si="97"/>
        <v>0</v>
      </c>
    </row>
    <row r="929" spans="1:6" ht="22.5" x14ac:dyDescent="0.25">
      <c r="A929" s="18">
        <v>88262</v>
      </c>
      <c r="B929" s="19" t="s">
        <v>857</v>
      </c>
      <c r="C929" s="24" t="s">
        <v>10</v>
      </c>
      <c r="D929" s="21">
        <v>5.233241413760604</v>
      </c>
      <c r="E929" s="22"/>
      <c r="F929" s="23">
        <f>TRUNC(D929*E929,2)</f>
        <v>0</v>
      </c>
    </row>
    <row r="930" spans="1:6" ht="22.5" x14ac:dyDescent="0.25">
      <c r="A930" s="18">
        <v>88239</v>
      </c>
      <c r="B930" s="19" t="s">
        <v>858</v>
      </c>
      <c r="C930" s="24" t="s">
        <v>10</v>
      </c>
      <c r="D930" s="21">
        <v>1.7686000000000002</v>
      </c>
      <c r="E930" s="22"/>
      <c r="F930" s="23">
        <f t="shared" ref="F930:F941" si="98">TRUNC(D930*E930,2)</f>
        <v>0</v>
      </c>
    </row>
    <row r="931" spans="1:6" x14ac:dyDescent="0.25">
      <c r="A931" s="18">
        <v>88316</v>
      </c>
      <c r="B931" s="19" t="s">
        <v>11</v>
      </c>
      <c r="C931" s="24" t="s">
        <v>10</v>
      </c>
      <c r="D931" s="21">
        <v>2</v>
      </c>
      <c r="E931" s="22"/>
      <c r="F931" s="23">
        <f t="shared" si="98"/>
        <v>0</v>
      </c>
    </row>
    <row r="932" spans="1:6" ht="22.5" x14ac:dyDescent="0.25">
      <c r="A932" s="18">
        <v>92916</v>
      </c>
      <c r="B932" s="19" t="s">
        <v>835</v>
      </c>
      <c r="C932" s="24" t="s">
        <v>922</v>
      </c>
      <c r="D932" s="21">
        <v>50.3</v>
      </c>
      <c r="E932" s="22"/>
      <c r="F932" s="23">
        <f t="shared" si="98"/>
        <v>0</v>
      </c>
    </row>
    <row r="933" spans="1:6" ht="22.5" x14ac:dyDescent="0.25">
      <c r="A933" s="18">
        <v>92921</v>
      </c>
      <c r="B933" s="19" t="s">
        <v>964</v>
      </c>
      <c r="C933" s="24" t="s">
        <v>922</v>
      </c>
      <c r="D933" s="21">
        <v>113.53</v>
      </c>
      <c r="E933" s="22"/>
      <c r="F933" s="23">
        <f t="shared" si="98"/>
        <v>0</v>
      </c>
    </row>
    <row r="934" spans="1:6" ht="22.5" x14ac:dyDescent="0.25">
      <c r="A934" s="18">
        <v>92922</v>
      </c>
      <c r="B934" s="19" t="s">
        <v>955</v>
      </c>
      <c r="C934" s="24" t="s">
        <v>922</v>
      </c>
      <c r="D934" s="21">
        <v>18.940000000000001</v>
      </c>
      <c r="E934" s="22"/>
      <c r="F934" s="23">
        <f t="shared" si="98"/>
        <v>0</v>
      </c>
    </row>
    <row r="935" spans="1:6" ht="33.75" x14ac:dyDescent="0.25">
      <c r="A935" s="18" t="s">
        <v>385</v>
      </c>
      <c r="B935" s="19" t="s">
        <v>956</v>
      </c>
      <c r="C935" s="24" t="s">
        <v>950</v>
      </c>
      <c r="D935" s="21">
        <v>24.731400000000001</v>
      </c>
      <c r="E935" s="22"/>
      <c r="F935" s="23">
        <f t="shared" si="98"/>
        <v>0</v>
      </c>
    </row>
    <row r="936" spans="1:6" x14ac:dyDescent="0.25">
      <c r="A936" s="18" t="s">
        <v>949</v>
      </c>
      <c r="B936" s="19" t="s">
        <v>957</v>
      </c>
      <c r="C936" s="24" t="s">
        <v>922</v>
      </c>
      <c r="D936" s="21">
        <v>88.43</v>
      </c>
      <c r="E936" s="22"/>
      <c r="F936" s="23">
        <f t="shared" si="98"/>
        <v>0</v>
      </c>
    </row>
    <row r="937" spans="1:6" x14ac:dyDescent="0.25">
      <c r="A937" s="18">
        <v>43132</v>
      </c>
      <c r="B937" s="19" t="s">
        <v>958</v>
      </c>
      <c r="C937" s="24" t="s">
        <v>922</v>
      </c>
      <c r="D937" s="21">
        <v>0.44215000000000004</v>
      </c>
      <c r="E937" s="22"/>
      <c r="F937" s="23">
        <f t="shared" si="98"/>
        <v>0</v>
      </c>
    </row>
    <row r="938" spans="1:6" ht="22.5" x14ac:dyDescent="0.25">
      <c r="A938" s="18">
        <v>1527</v>
      </c>
      <c r="B938" s="19" t="s">
        <v>959</v>
      </c>
      <c r="C938" s="24" t="s">
        <v>177</v>
      </c>
      <c r="D938" s="21">
        <v>1.97</v>
      </c>
      <c r="E938" s="22"/>
      <c r="F938" s="23">
        <f t="shared" si="98"/>
        <v>0</v>
      </c>
    </row>
    <row r="939" spans="1:6" ht="22.5" x14ac:dyDescent="0.25">
      <c r="A939" s="18" t="s">
        <v>328</v>
      </c>
      <c r="B939" s="19" t="s">
        <v>960</v>
      </c>
      <c r="C939" s="24" t="s">
        <v>950</v>
      </c>
      <c r="D939" s="21">
        <v>2.0428000000000002</v>
      </c>
      <c r="E939" s="22"/>
      <c r="F939" s="23">
        <f t="shared" si="98"/>
        <v>0</v>
      </c>
    </row>
    <row r="940" spans="1:6" ht="22.5" x14ac:dyDescent="0.25">
      <c r="A940" s="18">
        <v>88628</v>
      </c>
      <c r="B940" s="19" t="s">
        <v>50</v>
      </c>
      <c r="C940" s="24" t="s">
        <v>177</v>
      </c>
      <c r="D940" s="21">
        <v>0.1709</v>
      </c>
      <c r="E940" s="22"/>
      <c r="F940" s="23">
        <f t="shared" si="98"/>
        <v>0</v>
      </c>
    </row>
    <row r="941" spans="1:6" ht="25.5" customHeight="1" thickBot="1" x14ac:dyDescent="0.3">
      <c r="A941" s="18">
        <v>96620</v>
      </c>
      <c r="B941" s="19" t="s">
        <v>836</v>
      </c>
      <c r="C941" s="24" t="s">
        <v>177</v>
      </c>
      <c r="D941" s="21">
        <v>0.38</v>
      </c>
      <c r="E941" s="22"/>
      <c r="F941" s="23">
        <f t="shared" si="98"/>
        <v>0</v>
      </c>
    </row>
    <row r="942" spans="1:6" ht="15.75" thickBot="1" x14ac:dyDescent="0.3">
      <c r="A942" s="25"/>
      <c r="B942" s="26"/>
      <c r="C942" s="26"/>
      <c r="D942" s="27"/>
      <c r="E942" s="28" t="s">
        <v>12</v>
      </c>
      <c r="F942" s="29">
        <f>SUM(F925:F941)</f>
        <v>0</v>
      </c>
    </row>
    <row r="943" spans="1:6" ht="15.75" thickBot="1" x14ac:dyDescent="0.3"/>
    <row r="944" spans="1:6" ht="15.75" thickBot="1" x14ac:dyDescent="0.3">
      <c r="A944" s="1"/>
      <c r="B944" s="2" t="s">
        <v>1</v>
      </c>
      <c r="F944" s="30"/>
    </row>
    <row r="945" spans="1:6" ht="15.75" thickBot="1" x14ac:dyDescent="0.3">
      <c r="A945" s="3"/>
      <c r="B945" s="4" t="s">
        <v>2</v>
      </c>
      <c r="E945" s="5" t="s">
        <v>3</v>
      </c>
      <c r="F945" s="6"/>
    </row>
    <row r="946" spans="1:6" ht="57" thickBot="1" x14ac:dyDescent="0.3">
      <c r="A946" s="7" t="s">
        <v>401</v>
      </c>
      <c r="B946" s="8" t="s">
        <v>975</v>
      </c>
      <c r="C946" s="9"/>
      <c r="D946" s="10"/>
      <c r="E946" s="11"/>
      <c r="F946" s="12" t="s">
        <v>47</v>
      </c>
    </row>
    <row r="947" spans="1:6" x14ac:dyDescent="0.25">
      <c r="A947" s="13" t="s">
        <v>4</v>
      </c>
      <c r="B947" s="14" t="s">
        <v>5</v>
      </c>
      <c r="C947" s="14" t="s">
        <v>6</v>
      </c>
      <c r="D947" s="15" t="s">
        <v>7</v>
      </c>
      <c r="E947" s="16" t="s">
        <v>8</v>
      </c>
      <c r="F947" s="17" t="s">
        <v>9</v>
      </c>
    </row>
    <row r="948" spans="1:6" ht="22.5" x14ac:dyDescent="0.25">
      <c r="A948" s="18" t="s">
        <v>946</v>
      </c>
      <c r="B948" s="19" t="s">
        <v>951</v>
      </c>
      <c r="C948" s="20" t="s">
        <v>22</v>
      </c>
      <c r="D948" s="21">
        <f>2*0.123915737298637</f>
        <v>0.247831474597274</v>
      </c>
      <c r="E948" s="22"/>
      <c r="F948" s="23">
        <f>TRUNC(D948*E948,2)</f>
        <v>0</v>
      </c>
    </row>
    <row r="949" spans="1:6" x14ac:dyDescent="0.25">
      <c r="A949" s="18" t="s">
        <v>947</v>
      </c>
      <c r="B949" s="19" t="s">
        <v>952</v>
      </c>
      <c r="C949" s="20" t="s">
        <v>22</v>
      </c>
      <c r="D949" s="21">
        <v>0.12391573729863692</v>
      </c>
      <c r="E949" s="22"/>
      <c r="F949" s="23">
        <f t="shared" ref="F949:F951" si="99">TRUNC(D949*E949,2)</f>
        <v>0</v>
      </c>
    </row>
    <row r="950" spans="1:6" x14ac:dyDescent="0.25">
      <c r="A950" s="53" t="s">
        <v>948</v>
      </c>
      <c r="B950" s="19" t="s">
        <v>953</v>
      </c>
      <c r="C950" s="20" t="s">
        <v>22</v>
      </c>
      <c r="D950" s="21">
        <v>0.12391573729863692</v>
      </c>
      <c r="E950" s="22"/>
      <c r="F950" s="23">
        <f t="shared" si="99"/>
        <v>0</v>
      </c>
    </row>
    <row r="951" spans="1:6" x14ac:dyDescent="0.25">
      <c r="A951" s="18" t="s">
        <v>918</v>
      </c>
      <c r="B951" s="19" t="s">
        <v>925</v>
      </c>
      <c r="C951" s="20" t="s">
        <v>22</v>
      </c>
      <c r="D951" s="21">
        <v>0.50249999999999995</v>
      </c>
      <c r="E951" s="22"/>
      <c r="F951" s="23">
        <f t="shared" si="99"/>
        <v>0</v>
      </c>
    </row>
    <row r="952" spans="1:6" ht="22.5" x14ac:dyDescent="0.25">
      <c r="A952" s="18">
        <v>88262</v>
      </c>
      <c r="B952" s="19" t="s">
        <v>857</v>
      </c>
      <c r="C952" s="24" t="s">
        <v>10</v>
      </c>
      <c r="D952" s="21">
        <v>5.4239714745972734</v>
      </c>
      <c r="E952" s="22"/>
      <c r="F952" s="23">
        <f>TRUNC(D952*E952,2)</f>
        <v>0</v>
      </c>
    </row>
    <row r="953" spans="1:6" ht="22.5" x14ac:dyDescent="0.25">
      <c r="A953" s="18">
        <v>88239</v>
      </c>
      <c r="B953" s="19" t="s">
        <v>858</v>
      </c>
      <c r="C953" s="24" t="s">
        <v>10</v>
      </c>
      <c r="D953" s="21">
        <v>1.8343</v>
      </c>
      <c r="E953" s="22"/>
      <c r="F953" s="23">
        <f t="shared" ref="F953:F964" si="100">TRUNC(D953*E953,2)</f>
        <v>0</v>
      </c>
    </row>
    <row r="954" spans="1:6" x14ac:dyDescent="0.25">
      <c r="A954" s="18">
        <v>88316</v>
      </c>
      <c r="B954" s="19" t="s">
        <v>11</v>
      </c>
      <c r="C954" s="24" t="s">
        <v>10</v>
      </c>
      <c r="D954" s="21">
        <v>2</v>
      </c>
      <c r="E954" s="22"/>
      <c r="F954" s="23">
        <f t="shared" si="100"/>
        <v>0</v>
      </c>
    </row>
    <row r="955" spans="1:6" ht="22.5" x14ac:dyDescent="0.25">
      <c r="A955" s="18">
        <v>92917</v>
      </c>
      <c r="B955" s="19" t="s">
        <v>969</v>
      </c>
      <c r="C955" s="24" t="s">
        <v>922</v>
      </c>
      <c r="D955" s="21">
        <v>57.63</v>
      </c>
      <c r="E955" s="22"/>
      <c r="F955" s="23">
        <f t="shared" si="100"/>
        <v>0</v>
      </c>
    </row>
    <row r="956" spans="1:6" ht="22.5" x14ac:dyDescent="0.25">
      <c r="A956" s="18">
        <v>92921</v>
      </c>
      <c r="B956" s="19" t="s">
        <v>964</v>
      </c>
      <c r="C956" s="24" t="s">
        <v>922</v>
      </c>
      <c r="D956" s="21">
        <v>151.79</v>
      </c>
      <c r="E956" s="22"/>
      <c r="F956" s="23">
        <f t="shared" si="100"/>
        <v>0</v>
      </c>
    </row>
    <row r="957" spans="1:6" ht="22.5" x14ac:dyDescent="0.25">
      <c r="A957" s="18">
        <v>92922</v>
      </c>
      <c r="B957" s="19" t="s">
        <v>955</v>
      </c>
      <c r="C957" s="24" t="s">
        <v>922</v>
      </c>
      <c r="D957" s="21">
        <v>18.940000000000001</v>
      </c>
      <c r="E957" s="22"/>
      <c r="F957" s="23">
        <f t="shared" si="100"/>
        <v>0</v>
      </c>
    </row>
    <row r="958" spans="1:6" ht="33.75" x14ac:dyDescent="0.25">
      <c r="A958" s="18" t="s">
        <v>385</v>
      </c>
      <c r="B958" s="19" t="s">
        <v>956</v>
      </c>
      <c r="C958" s="24" t="s">
        <v>950</v>
      </c>
      <c r="D958" s="21">
        <v>25.131399999999999</v>
      </c>
      <c r="E958" s="22"/>
      <c r="F958" s="23">
        <f t="shared" si="100"/>
        <v>0</v>
      </c>
    </row>
    <row r="959" spans="1:6" x14ac:dyDescent="0.25">
      <c r="A959" s="18" t="s">
        <v>949</v>
      </c>
      <c r="B959" s="19" t="s">
        <v>957</v>
      </c>
      <c r="C959" s="24" t="s">
        <v>922</v>
      </c>
      <c r="D959" s="21">
        <v>91.715000000000003</v>
      </c>
      <c r="E959" s="22"/>
      <c r="F959" s="23">
        <f t="shared" si="100"/>
        <v>0</v>
      </c>
    </row>
    <row r="960" spans="1:6" x14ac:dyDescent="0.25">
      <c r="A960" s="18">
        <v>43132</v>
      </c>
      <c r="B960" s="19" t="s">
        <v>958</v>
      </c>
      <c r="C960" s="24" t="s">
        <v>922</v>
      </c>
      <c r="D960" s="21">
        <v>0.45857500000000001</v>
      </c>
      <c r="E960" s="22"/>
      <c r="F960" s="23">
        <f t="shared" si="100"/>
        <v>0</v>
      </c>
    </row>
    <row r="961" spans="1:6" ht="22.5" x14ac:dyDescent="0.25">
      <c r="A961" s="18">
        <v>1527</v>
      </c>
      <c r="B961" s="19" t="s">
        <v>959</v>
      </c>
      <c r="C961" s="24" t="s">
        <v>177</v>
      </c>
      <c r="D961" s="21">
        <v>2.64</v>
      </c>
      <c r="E961" s="22"/>
      <c r="F961" s="23">
        <f t="shared" si="100"/>
        <v>0</v>
      </c>
    </row>
    <row r="962" spans="1:6" ht="22.5" x14ac:dyDescent="0.25">
      <c r="A962" s="18" t="s">
        <v>328</v>
      </c>
      <c r="B962" s="19" t="s">
        <v>960</v>
      </c>
      <c r="C962" s="24" t="s">
        <v>950</v>
      </c>
      <c r="D962" s="21">
        <v>2.1027999999999998</v>
      </c>
      <c r="E962" s="22"/>
      <c r="F962" s="23">
        <f t="shared" si="100"/>
        <v>0</v>
      </c>
    </row>
    <row r="963" spans="1:6" ht="22.5" x14ac:dyDescent="0.25">
      <c r="A963" s="18">
        <v>88628</v>
      </c>
      <c r="B963" s="19" t="s">
        <v>50</v>
      </c>
      <c r="C963" s="24" t="s">
        <v>177</v>
      </c>
      <c r="D963" s="21">
        <v>0.17119999999999999</v>
      </c>
      <c r="E963" s="22"/>
      <c r="F963" s="23">
        <f t="shared" si="100"/>
        <v>0</v>
      </c>
    </row>
    <row r="964" spans="1:6" ht="25.5" customHeight="1" thickBot="1" x14ac:dyDescent="0.3">
      <c r="A964" s="18">
        <v>96620</v>
      </c>
      <c r="B964" s="19" t="s">
        <v>836</v>
      </c>
      <c r="C964" s="24" t="s">
        <v>177</v>
      </c>
      <c r="D964" s="21">
        <v>0.39</v>
      </c>
      <c r="E964" s="22"/>
      <c r="F964" s="23">
        <f t="shared" si="100"/>
        <v>0</v>
      </c>
    </row>
    <row r="965" spans="1:6" ht="15.75" thickBot="1" x14ac:dyDescent="0.3">
      <c r="A965" s="25"/>
      <c r="B965" s="26"/>
      <c r="C965" s="26"/>
      <c r="D965" s="27"/>
      <c r="E965" s="28" t="s">
        <v>12</v>
      </c>
      <c r="F965" s="29">
        <f>SUM(F948:F964)</f>
        <v>0</v>
      </c>
    </row>
    <row r="966" spans="1:6" ht="15.75" thickBot="1" x14ac:dyDescent="0.3"/>
    <row r="967" spans="1:6" ht="15.75" thickBot="1" x14ac:dyDescent="0.3">
      <c r="A967" s="1"/>
      <c r="B967" s="2" t="s">
        <v>1</v>
      </c>
      <c r="F967" s="30"/>
    </row>
    <row r="968" spans="1:6" ht="15.75" thickBot="1" x14ac:dyDescent="0.3">
      <c r="A968" s="3"/>
      <c r="B968" s="4" t="s">
        <v>2</v>
      </c>
      <c r="E968" s="5" t="s">
        <v>3</v>
      </c>
      <c r="F968" s="6"/>
    </row>
    <row r="969" spans="1:6" ht="57" thickBot="1" x14ac:dyDescent="0.3">
      <c r="A969" s="7" t="s">
        <v>402</v>
      </c>
      <c r="B969" s="8" t="s">
        <v>976</v>
      </c>
      <c r="C969" s="9"/>
      <c r="D969" s="10"/>
      <c r="E969" s="11"/>
      <c r="F969" s="12" t="s">
        <v>47</v>
      </c>
    </row>
    <row r="970" spans="1:6" x14ac:dyDescent="0.25">
      <c r="A970" s="13" t="s">
        <v>4</v>
      </c>
      <c r="B970" s="14" t="s">
        <v>5</v>
      </c>
      <c r="C970" s="14" t="s">
        <v>6</v>
      </c>
      <c r="D970" s="15" t="s">
        <v>7</v>
      </c>
      <c r="E970" s="16" t="s">
        <v>8</v>
      </c>
      <c r="F970" s="17" t="s">
        <v>9</v>
      </c>
    </row>
    <row r="971" spans="1:6" ht="22.5" x14ac:dyDescent="0.25">
      <c r="A971" s="18" t="s">
        <v>946</v>
      </c>
      <c r="B971" s="19" t="s">
        <v>951</v>
      </c>
      <c r="C971" s="20" t="s">
        <v>22</v>
      </c>
      <c r="D971" s="21">
        <f>2*0.123915737298637</f>
        <v>0.247831474597274</v>
      </c>
      <c r="E971" s="22"/>
      <c r="F971" s="23">
        <f>TRUNC(D971*E971,2)</f>
        <v>0</v>
      </c>
    </row>
    <row r="972" spans="1:6" x14ac:dyDescent="0.25">
      <c r="A972" s="18" t="s">
        <v>947</v>
      </c>
      <c r="B972" s="19" t="s">
        <v>952</v>
      </c>
      <c r="C972" s="20" t="s">
        <v>22</v>
      </c>
      <c r="D972" s="21">
        <v>0.12391573729863692</v>
      </c>
      <c r="E972" s="22"/>
      <c r="F972" s="23">
        <f t="shared" ref="F972:F974" si="101">TRUNC(D972*E972,2)</f>
        <v>0</v>
      </c>
    </row>
    <row r="973" spans="1:6" x14ac:dyDescent="0.25">
      <c r="A973" s="53" t="s">
        <v>948</v>
      </c>
      <c r="B973" s="19" t="s">
        <v>953</v>
      </c>
      <c r="C973" s="20" t="s">
        <v>22</v>
      </c>
      <c r="D973" s="21">
        <v>0.12391573729863692</v>
      </c>
      <c r="E973" s="22"/>
      <c r="F973" s="23">
        <f t="shared" si="101"/>
        <v>0</v>
      </c>
    </row>
    <row r="974" spans="1:6" x14ac:dyDescent="0.25">
      <c r="A974" s="18" t="s">
        <v>918</v>
      </c>
      <c r="B974" s="19" t="s">
        <v>925</v>
      </c>
      <c r="C974" s="20" t="s">
        <v>22</v>
      </c>
      <c r="D974" s="21">
        <v>0.50249999999999995</v>
      </c>
      <c r="E974" s="22"/>
      <c r="F974" s="23">
        <f t="shared" si="101"/>
        <v>0</v>
      </c>
    </row>
    <row r="975" spans="1:6" ht="22.5" x14ac:dyDescent="0.25">
      <c r="A975" s="18">
        <v>88262</v>
      </c>
      <c r="B975" s="19" t="s">
        <v>857</v>
      </c>
      <c r="C975" s="24" t="s">
        <v>10</v>
      </c>
      <c r="D975" s="21">
        <v>5.4570914745972736</v>
      </c>
      <c r="E975" s="22"/>
      <c r="F975" s="23">
        <f>TRUNC(D975*E975,2)</f>
        <v>0</v>
      </c>
    </row>
    <row r="976" spans="1:6" ht="22.5" x14ac:dyDescent="0.25">
      <c r="A976" s="18">
        <v>88239</v>
      </c>
      <c r="B976" s="19" t="s">
        <v>858</v>
      </c>
      <c r="C976" s="24" t="s">
        <v>10</v>
      </c>
      <c r="D976" s="21">
        <v>1.8508600000000002</v>
      </c>
      <c r="E976" s="22"/>
      <c r="F976" s="23">
        <f t="shared" ref="F976:F987" si="102">TRUNC(D976*E976,2)</f>
        <v>0</v>
      </c>
    </row>
    <row r="977" spans="1:6" x14ac:dyDescent="0.25">
      <c r="A977" s="18">
        <v>88316</v>
      </c>
      <c r="B977" s="19" t="s">
        <v>11</v>
      </c>
      <c r="C977" s="24" t="s">
        <v>10</v>
      </c>
      <c r="D977" s="21">
        <v>2</v>
      </c>
      <c r="E977" s="22"/>
      <c r="F977" s="23">
        <f t="shared" si="102"/>
        <v>0</v>
      </c>
    </row>
    <row r="978" spans="1:6" ht="22.5" x14ac:dyDescent="0.25">
      <c r="A978" s="18">
        <v>92917</v>
      </c>
      <c r="B978" s="19" t="s">
        <v>969</v>
      </c>
      <c r="C978" s="24" t="s">
        <v>922</v>
      </c>
      <c r="D978" s="21">
        <v>67.11</v>
      </c>
      <c r="E978" s="22"/>
      <c r="F978" s="23">
        <f t="shared" si="102"/>
        <v>0</v>
      </c>
    </row>
    <row r="979" spans="1:6" ht="22.5" x14ac:dyDescent="0.25">
      <c r="A979" s="18">
        <v>92921</v>
      </c>
      <c r="B979" s="19" t="s">
        <v>964</v>
      </c>
      <c r="C979" s="24" t="s">
        <v>922</v>
      </c>
      <c r="D979" s="21">
        <v>118.83</v>
      </c>
      <c r="E979" s="22"/>
      <c r="F979" s="23">
        <f t="shared" si="102"/>
        <v>0</v>
      </c>
    </row>
    <row r="980" spans="1:6" ht="22.5" x14ac:dyDescent="0.25">
      <c r="A980" s="18">
        <v>92922</v>
      </c>
      <c r="B980" s="19" t="s">
        <v>955</v>
      </c>
      <c r="C980" s="24" t="s">
        <v>922</v>
      </c>
      <c r="D980" s="21">
        <v>102.1</v>
      </c>
      <c r="E980" s="22"/>
      <c r="F980" s="23">
        <f t="shared" si="102"/>
        <v>0</v>
      </c>
    </row>
    <row r="981" spans="1:6" ht="33.75" x14ac:dyDescent="0.25">
      <c r="A981" s="18" t="s">
        <v>385</v>
      </c>
      <c r="B981" s="19" t="s">
        <v>956</v>
      </c>
      <c r="C981" s="24" t="s">
        <v>950</v>
      </c>
      <c r="D981" s="21">
        <v>25.131399999999999</v>
      </c>
      <c r="E981" s="22"/>
      <c r="F981" s="23">
        <f t="shared" si="102"/>
        <v>0</v>
      </c>
    </row>
    <row r="982" spans="1:6" x14ac:dyDescent="0.25">
      <c r="A982" s="18" t="s">
        <v>949</v>
      </c>
      <c r="B982" s="19" t="s">
        <v>957</v>
      </c>
      <c r="C982" s="24" t="s">
        <v>922</v>
      </c>
      <c r="D982" s="21">
        <v>92.543000000000006</v>
      </c>
      <c r="E982" s="22"/>
      <c r="F982" s="23">
        <f t="shared" si="102"/>
        <v>0</v>
      </c>
    </row>
    <row r="983" spans="1:6" x14ac:dyDescent="0.25">
      <c r="A983" s="18">
        <v>43132</v>
      </c>
      <c r="B983" s="19" t="s">
        <v>958</v>
      </c>
      <c r="C983" s="24" t="s">
        <v>922</v>
      </c>
      <c r="D983" s="21">
        <v>0.46271500000000004</v>
      </c>
      <c r="E983" s="22"/>
      <c r="F983" s="23">
        <f t="shared" si="102"/>
        <v>0</v>
      </c>
    </row>
    <row r="984" spans="1:6" ht="22.5" x14ac:dyDescent="0.25">
      <c r="A984" s="18">
        <v>1527</v>
      </c>
      <c r="B984" s="19" t="s">
        <v>959</v>
      </c>
      <c r="C984" s="24" t="s">
        <v>177</v>
      </c>
      <c r="D984" s="21">
        <v>2.64</v>
      </c>
      <c r="E984" s="22"/>
      <c r="F984" s="23">
        <f t="shared" si="102"/>
        <v>0</v>
      </c>
    </row>
    <row r="985" spans="1:6" ht="22.5" x14ac:dyDescent="0.25">
      <c r="A985" s="18" t="s">
        <v>328</v>
      </c>
      <c r="B985" s="19" t="s">
        <v>960</v>
      </c>
      <c r="C985" s="24" t="s">
        <v>950</v>
      </c>
      <c r="D985" s="21">
        <v>2.1027999999999998</v>
      </c>
      <c r="E985" s="22"/>
      <c r="F985" s="23">
        <f t="shared" si="102"/>
        <v>0</v>
      </c>
    </row>
    <row r="986" spans="1:6" ht="22.5" x14ac:dyDescent="0.25">
      <c r="A986" s="18">
        <v>88628</v>
      </c>
      <c r="B986" s="19" t="s">
        <v>50</v>
      </c>
      <c r="C986" s="24" t="s">
        <v>177</v>
      </c>
      <c r="D986" s="21">
        <v>0.17119999999999999</v>
      </c>
      <c r="E986" s="22"/>
      <c r="F986" s="23">
        <f t="shared" si="102"/>
        <v>0</v>
      </c>
    </row>
    <row r="987" spans="1:6" ht="25.5" customHeight="1" thickBot="1" x14ac:dyDescent="0.3">
      <c r="A987" s="18">
        <v>96620</v>
      </c>
      <c r="B987" s="19" t="s">
        <v>836</v>
      </c>
      <c r="C987" s="24" t="s">
        <v>177</v>
      </c>
      <c r="D987" s="21">
        <v>0.39</v>
      </c>
      <c r="E987" s="22"/>
      <c r="F987" s="23">
        <f t="shared" si="102"/>
        <v>0</v>
      </c>
    </row>
    <row r="988" spans="1:6" ht="15.75" thickBot="1" x14ac:dyDescent="0.3">
      <c r="A988" s="25"/>
      <c r="B988" s="26"/>
      <c r="C988" s="26"/>
      <c r="D988" s="27"/>
      <c r="E988" s="28" t="s">
        <v>12</v>
      </c>
      <c r="F988" s="29">
        <f>SUM(F971:F987)</f>
        <v>0</v>
      </c>
    </row>
    <row r="989" spans="1:6" ht="15.75" thickBot="1" x14ac:dyDescent="0.3"/>
    <row r="990" spans="1:6" ht="15.75" thickBot="1" x14ac:dyDescent="0.3">
      <c r="A990" s="1"/>
      <c r="B990" s="2" t="s">
        <v>1</v>
      </c>
      <c r="F990" s="30"/>
    </row>
    <row r="991" spans="1:6" ht="15.75" thickBot="1" x14ac:dyDescent="0.3">
      <c r="A991" s="3"/>
      <c r="B991" s="4" t="s">
        <v>2</v>
      </c>
      <c r="E991" s="5" t="s">
        <v>3</v>
      </c>
      <c r="F991" s="6"/>
    </row>
    <row r="992" spans="1:6" ht="23.25" thickBot="1" x14ac:dyDescent="0.3">
      <c r="A992" s="7" t="s">
        <v>403</v>
      </c>
      <c r="B992" s="8" t="s">
        <v>404</v>
      </c>
      <c r="C992" s="9"/>
      <c r="D992" s="10"/>
      <c r="E992" s="11"/>
      <c r="F992" s="12" t="s">
        <v>47</v>
      </c>
    </row>
    <row r="993" spans="1:6" x14ac:dyDescent="0.25">
      <c r="A993" s="13" t="s">
        <v>4</v>
      </c>
      <c r="B993" s="14" t="s">
        <v>5</v>
      </c>
      <c r="C993" s="14" t="s">
        <v>6</v>
      </c>
      <c r="D993" s="15" t="s">
        <v>7</v>
      </c>
      <c r="E993" s="16" t="s">
        <v>8</v>
      </c>
      <c r="F993" s="17" t="s">
        <v>9</v>
      </c>
    </row>
    <row r="994" spans="1:6" ht="22.5" x14ac:dyDescent="0.25">
      <c r="A994" s="18">
        <v>1524</v>
      </c>
      <c r="B994" s="19" t="s">
        <v>977</v>
      </c>
      <c r="C994" s="20" t="s">
        <v>28</v>
      </c>
      <c r="D994" s="21">
        <v>0.22</v>
      </c>
      <c r="E994" s="22"/>
      <c r="F994" s="23">
        <f>TRUNC(D994*E994,2)</f>
        <v>0</v>
      </c>
    </row>
    <row r="995" spans="1:6" ht="22.5" x14ac:dyDescent="0.25">
      <c r="A995" s="18" t="s">
        <v>312</v>
      </c>
      <c r="B995" s="19" t="s">
        <v>313</v>
      </c>
      <c r="C995" s="20" t="s">
        <v>178</v>
      </c>
      <c r="D995" s="21">
        <v>2.2000000000000002</v>
      </c>
      <c r="E995" s="22"/>
      <c r="F995" s="23">
        <f t="shared" ref="F995:F997" si="103">TRUNC(D995*E995,2)</f>
        <v>0</v>
      </c>
    </row>
    <row r="996" spans="1:6" ht="22.5" x14ac:dyDescent="0.25">
      <c r="A996" s="54">
        <v>92917</v>
      </c>
      <c r="B996" s="19" t="s">
        <v>969</v>
      </c>
      <c r="C996" s="20" t="s">
        <v>179</v>
      </c>
      <c r="D996" s="21">
        <v>3</v>
      </c>
      <c r="E996" s="22"/>
      <c r="F996" s="23">
        <f t="shared" si="103"/>
        <v>0</v>
      </c>
    </row>
    <row r="997" spans="1:6" ht="23.25" thickBot="1" x14ac:dyDescent="0.3">
      <c r="A997" s="18">
        <v>92915</v>
      </c>
      <c r="B997" s="19" t="s">
        <v>978</v>
      </c>
      <c r="C997" s="20" t="s">
        <v>179</v>
      </c>
      <c r="D997" s="21">
        <v>6.45</v>
      </c>
      <c r="E997" s="22"/>
      <c r="F997" s="23">
        <f t="shared" si="103"/>
        <v>0</v>
      </c>
    </row>
    <row r="998" spans="1:6" ht="15.75" thickBot="1" x14ac:dyDescent="0.3">
      <c r="A998" s="25"/>
      <c r="B998" s="26"/>
      <c r="C998" s="26"/>
      <c r="D998" s="27"/>
      <c r="E998" s="28" t="s">
        <v>12</v>
      </c>
      <c r="F998" s="29">
        <f>SUM(F994:F997)</f>
        <v>0</v>
      </c>
    </row>
    <row r="999" spans="1:6" ht="15.75" thickBot="1" x14ac:dyDescent="0.3"/>
    <row r="1000" spans="1:6" ht="15.75" thickBot="1" x14ac:dyDescent="0.3">
      <c r="A1000" s="1"/>
      <c r="B1000" s="2" t="s">
        <v>1</v>
      </c>
      <c r="F1000" s="30"/>
    </row>
    <row r="1001" spans="1:6" ht="15.75" thickBot="1" x14ac:dyDescent="0.3">
      <c r="A1001" s="3"/>
      <c r="B1001" s="4" t="s">
        <v>2</v>
      </c>
      <c r="E1001" s="5" t="s">
        <v>3</v>
      </c>
      <c r="F1001" s="6"/>
    </row>
    <row r="1002" spans="1:6" ht="23.25" thickBot="1" x14ac:dyDescent="0.3">
      <c r="A1002" s="7" t="s">
        <v>405</v>
      </c>
      <c r="B1002" s="8" t="s">
        <v>406</v>
      </c>
      <c r="C1002" s="9"/>
      <c r="D1002" s="10"/>
      <c r="E1002" s="11"/>
      <c r="F1002" s="12" t="s">
        <v>47</v>
      </c>
    </row>
    <row r="1003" spans="1:6" x14ac:dyDescent="0.25">
      <c r="A1003" s="13" t="s">
        <v>4</v>
      </c>
      <c r="B1003" s="14" t="s">
        <v>5</v>
      </c>
      <c r="C1003" s="14" t="s">
        <v>6</v>
      </c>
      <c r="D1003" s="15" t="s">
        <v>7</v>
      </c>
      <c r="E1003" s="16" t="s">
        <v>8</v>
      </c>
      <c r="F1003" s="17" t="s">
        <v>9</v>
      </c>
    </row>
    <row r="1004" spans="1:6" ht="22.5" x14ac:dyDescent="0.25">
      <c r="A1004" s="18">
        <v>1524</v>
      </c>
      <c r="B1004" s="19" t="s">
        <v>977</v>
      </c>
      <c r="C1004" s="20" t="s">
        <v>28</v>
      </c>
      <c r="D1004" s="21">
        <v>0.27500000000000002</v>
      </c>
      <c r="E1004" s="22"/>
      <c r="F1004" s="23">
        <f>TRUNC(D1004*E1004,2)</f>
        <v>0</v>
      </c>
    </row>
    <row r="1005" spans="1:6" ht="22.5" x14ac:dyDescent="0.25">
      <c r="A1005" s="18" t="s">
        <v>312</v>
      </c>
      <c r="B1005" s="19" t="s">
        <v>313</v>
      </c>
      <c r="C1005" s="20" t="s">
        <v>178</v>
      </c>
      <c r="D1005" s="21">
        <v>2.2000000000000002</v>
      </c>
      <c r="E1005" s="22"/>
      <c r="F1005" s="23">
        <f t="shared" ref="F1005:F1007" si="104">TRUNC(D1005*E1005,2)</f>
        <v>0</v>
      </c>
    </row>
    <row r="1006" spans="1:6" ht="22.5" x14ac:dyDescent="0.25">
      <c r="A1006" s="54">
        <v>92917</v>
      </c>
      <c r="B1006" s="19" t="s">
        <v>969</v>
      </c>
      <c r="C1006" s="20" t="s">
        <v>179</v>
      </c>
      <c r="D1006" s="21">
        <v>8</v>
      </c>
      <c r="E1006" s="22"/>
      <c r="F1006" s="23">
        <f t="shared" si="104"/>
        <v>0</v>
      </c>
    </row>
    <row r="1007" spans="1:6" ht="23.25" thickBot="1" x14ac:dyDescent="0.3">
      <c r="A1007" s="18">
        <v>92915</v>
      </c>
      <c r="B1007" s="19" t="s">
        <v>978</v>
      </c>
      <c r="C1007" s="20" t="s">
        <v>179</v>
      </c>
      <c r="D1007" s="21">
        <v>17</v>
      </c>
      <c r="E1007" s="22"/>
      <c r="F1007" s="23">
        <f t="shared" si="104"/>
        <v>0</v>
      </c>
    </row>
    <row r="1008" spans="1:6" ht="15.75" thickBot="1" x14ac:dyDescent="0.3">
      <c r="A1008" s="25"/>
      <c r="B1008" s="26"/>
      <c r="C1008" s="26"/>
      <c r="D1008" s="27"/>
      <c r="E1008" s="28" t="s">
        <v>12</v>
      </c>
      <c r="F1008" s="29">
        <f>SUM(F1004:F1007)</f>
        <v>0</v>
      </c>
    </row>
    <row r="1009" spans="1:6" ht="15.75" thickBot="1" x14ac:dyDescent="0.3"/>
    <row r="1010" spans="1:6" ht="15.75" thickBot="1" x14ac:dyDescent="0.3">
      <c r="A1010" s="1"/>
      <c r="B1010" s="2" t="s">
        <v>1</v>
      </c>
      <c r="F1010" s="30"/>
    </row>
    <row r="1011" spans="1:6" ht="15.75" thickBot="1" x14ac:dyDescent="0.3">
      <c r="A1011" s="3"/>
      <c r="B1011" s="4" t="s">
        <v>2</v>
      </c>
      <c r="E1011" s="5" t="s">
        <v>3</v>
      </c>
      <c r="F1011" s="6"/>
    </row>
    <row r="1012" spans="1:6" ht="23.25" thickBot="1" x14ac:dyDescent="0.3">
      <c r="A1012" s="7" t="s">
        <v>407</v>
      </c>
      <c r="B1012" s="8" t="s">
        <v>408</v>
      </c>
      <c r="C1012" s="9"/>
      <c r="D1012" s="10"/>
      <c r="E1012" s="11"/>
      <c r="F1012" s="12" t="s">
        <v>47</v>
      </c>
    </row>
    <row r="1013" spans="1:6" x14ac:dyDescent="0.25">
      <c r="A1013" s="13" t="s">
        <v>4</v>
      </c>
      <c r="B1013" s="14" t="s">
        <v>5</v>
      </c>
      <c r="C1013" s="14" t="s">
        <v>6</v>
      </c>
      <c r="D1013" s="15" t="s">
        <v>7</v>
      </c>
      <c r="E1013" s="16" t="s">
        <v>8</v>
      </c>
      <c r="F1013" s="17" t="s">
        <v>9</v>
      </c>
    </row>
    <row r="1014" spans="1:6" ht="22.5" x14ac:dyDescent="0.25">
      <c r="A1014" s="18">
        <v>1524</v>
      </c>
      <c r="B1014" s="19" t="s">
        <v>977</v>
      </c>
      <c r="C1014" s="20" t="s">
        <v>28</v>
      </c>
      <c r="D1014" s="21">
        <v>0.33</v>
      </c>
      <c r="E1014" s="22"/>
      <c r="F1014" s="23">
        <f>TRUNC(D1014*E1014,2)</f>
        <v>0</v>
      </c>
    </row>
    <row r="1015" spans="1:6" ht="22.5" x14ac:dyDescent="0.25">
      <c r="A1015" s="18" t="s">
        <v>312</v>
      </c>
      <c r="B1015" s="19" t="s">
        <v>313</v>
      </c>
      <c r="C1015" s="20" t="s">
        <v>178</v>
      </c>
      <c r="D1015" s="21">
        <v>2.2000000000000002</v>
      </c>
      <c r="E1015" s="22"/>
      <c r="F1015" s="23">
        <f t="shared" ref="F1015:F1016" si="105">TRUNC(D1015*E1015,2)</f>
        <v>0</v>
      </c>
    </row>
    <row r="1016" spans="1:6" ht="23.25" thickBot="1" x14ac:dyDescent="0.3">
      <c r="A1016" s="54">
        <v>92919</v>
      </c>
      <c r="B1016" s="19" t="s">
        <v>954</v>
      </c>
      <c r="C1016" s="20" t="s">
        <v>179</v>
      </c>
      <c r="D1016" s="21">
        <v>69</v>
      </c>
      <c r="E1016" s="22"/>
      <c r="F1016" s="23">
        <f t="shared" si="105"/>
        <v>0</v>
      </c>
    </row>
    <row r="1017" spans="1:6" ht="15.75" thickBot="1" x14ac:dyDescent="0.3">
      <c r="A1017" s="25"/>
      <c r="B1017" s="26"/>
      <c r="C1017" s="26"/>
      <c r="D1017" s="27"/>
      <c r="E1017" s="28" t="s">
        <v>12</v>
      </c>
      <c r="F1017" s="29">
        <f>SUM(F1014:F1016)</f>
        <v>0</v>
      </c>
    </row>
  </sheetData>
  <mergeCells count="3">
    <mergeCell ref="A2:F2"/>
    <mergeCell ref="A4:F4"/>
    <mergeCell ref="A6:F6"/>
  </mergeCells>
  <conditionalFormatting sqref="A11:D11 A12:B22 D12:D22 F11:F22 A222:B230 F221:F230 D222:D230 A237:B245 D237:D245 F236:F245 A252:B255 B256:B257 D252:D275 F251:F275 A258:B275">
    <cfRule type="expression" dxfId="4077" priority="519" stopIfTrue="1">
      <formula>AND(#REF!&lt;&gt;"COMPOSICAO",#REF!&lt;&gt;"INSUMO",#REF!&lt;&gt;"")</formula>
    </cfRule>
    <cfRule type="expression" dxfId="4076" priority="520" stopIfTrue="1">
      <formula>AND(OR(#REF!="COMPOSICAO",#REF!="INSUMO",#REF!&lt;&gt;""),#REF!&lt;&gt;"")</formula>
    </cfRule>
  </conditionalFormatting>
  <conditionalFormatting sqref="F12:F22 F222:F230 F237:F245 F252:F275">
    <cfRule type="expression" dxfId="4075" priority="517" stopIfTrue="1">
      <formula>AND(#REF!&lt;&gt;"COMPOSICAO",#REF!&lt;&gt;"INSUMO",#REF!&lt;&gt;"")</formula>
    </cfRule>
    <cfRule type="expression" dxfId="4074" priority="518" stopIfTrue="1">
      <formula>AND(OR(#REF!="COMPOSICAO",#REF!="INSUMO",#REF!&lt;&gt;""),#REF!&lt;&gt;"")</formula>
    </cfRule>
  </conditionalFormatting>
  <conditionalFormatting sqref="A10:C10">
    <cfRule type="expression" dxfId="4073" priority="515" stopIfTrue="1">
      <formula>AND(#REF!&lt;&gt;"COMPOSICAO",#REF!&lt;&gt;"INSUMO",#REF!&lt;&gt;"")</formula>
    </cfRule>
    <cfRule type="expression" dxfId="4072" priority="516" stopIfTrue="1">
      <formula>AND(OR(#REF!="COMPOSICAO",#REF!="INSUMO",#REF!&lt;&gt;""),#REF!&lt;&gt;"")</formula>
    </cfRule>
  </conditionalFormatting>
  <conditionalFormatting sqref="E11:E22 E221:E230 E236:E245 E251:E275">
    <cfRule type="expression" dxfId="4071" priority="513" stopIfTrue="1">
      <formula>AND(#REF!&lt;&gt;"COMPOSICAO",#REF!&lt;&gt;"INSUMO",#REF!&lt;&gt;"")</formula>
    </cfRule>
    <cfRule type="expression" dxfId="4070" priority="514" stopIfTrue="1">
      <formula>AND(OR(#REF!="COMPOSICAO",#REF!="INSUMO",#REF!&lt;&gt;""),#REF!&lt;&gt;"")</formula>
    </cfRule>
  </conditionalFormatting>
  <conditionalFormatting sqref="C12:C22 C222:C230 C237:C245 C252:C275">
    <cfRule type="expression" dxfId="4069" priority="511" stopIfTrue="1">
      <formula>AND(#REF!&lt;&gt;"COMPOSICAO",#REF!&lt;&gt;"INSUMO",#REF!&lt;&gt;"")</formula>
    </cfRule>
  </conditionalFormatting>
  <conditionalFormatting sqref="C12:C22 C222:C230 C237:C245 C252:C275">
    <cfRule type="expression" dxfId="4068" priority="512" stopIfTrue="1">
      <formula>AND(OR(#REF!="COMPOSICAO",#REF!="INSUMO",#REF!&lt;&gt;""),#REF!&lt;&gt;"")</formula>
    </cfRule>
  </conditionalFormatting>
  <conditionalFormatting sqref="A28:D28 A29:B39 F28:F39 D29:D39">
    <cfRule type="expression" dxfId="4067" priority="509" stopIfTrue="1">
      <formula>AND(#REF!&lt;&gt;"COMPOSICAO",#REF!&lt;&gt;"INSUMO",#REF!&lt;&gt;"")</formula>
    </cfRule>
    <cfRule type="expression" dxfId="4066" priority="510" stopIfTrue="1">
      <formula>AND(OR(#REF!="COMPOSICAO",#REF!="INSUMO",#REF!&lt;&gt;""),#REF!&lt;&gt;"")</formula>
    </cfRule>
  </conditionalFormatting>
  <conditionalFormatting sqref="F29:F39 A613:B619 D612:D619 E611:F619 A626:B627 D626:D642 E625:F642 A629:B642">
    <cfRule type="expression" dxfId="4065" priority="507" stopIfTrue="1">
      <formula>AND(#REF!&lt;&gt;"COMPOSICAO",#REF!&lt;&gt;"INSUMO",#REF!&lt;&gt;"")</formula>
    </cfRule>
    <cfRule type="expression" dxfId="4064" priority="508" stopIfTrue="1">
      <formula>AND(OR(#REF!="COMPOSICAO",#REF!="INSUMO",#REF!&lt;&gt;""),#REF!&lt;&gt;"")</formula>
    </cfRule>
  </conditionalFormatting>
  <conditionalFormatting sqref="A27:C27">
    <cfRule type="expression" dxfId="4063" priority="505" stopIfTrue="1">
      <formula>AND(#REF!&lt;&gt;"COMPOSICAO",#REF!&lt;&gt;"INSUMO",#REF!&lt;&gt;"")</formula>
    </cfRule>
    <cfRule type="expression" dxfId="4062" priority="506" stopIfTrue="1">
      <formula>AND(OR(#REF!="COMPOSICAO",#REF!="INSUMO",#REF!&lt;&gt;""),#REF!&lt;&gt;"")</formula>
    </cfRule>
  </conditionalFormatting>
  <conditionalFormatting sqref="E28:E39">
    <cfRule type="expression" dxfId="4061" priority="503" stopIfTrue="1">
      <formula>AND(#REF!&lt;&gt;"COMPOSICAO",#REF!&lt;&gt;"INSUMO",#REF!&lt;&gt;"")</formula>
    </cfRule>
    <cfRule type="expression" dxfId="4060" priority="504" stopIfTrue="1">
      <formula>AND(OR(#REF!="COMPOSICAO",#REF!="INSUMO",#REF!&lt;&gt;""),#REF!&lt;&gt;"")</formula>
    </cfRule>
  </conditionalFormatting>
  <conditionalFormatting sqref="C29:C39 C612:C619 C626:C642">
    <cfRule type="expression" dxfId="4059" priority="501" stopIfTrue="1">
      <formula>AND(#REF!&lt;&gt;"COMPOSICAO",#REF!&lt;&gt;"INSUMO",#REF!&lt;&gt;"")</formula>
    </cfRule>
  </conditionalFormatting>
  <conditionalFormatting sqref="C29:C39 C612:C619 C626:C642">
    <cfRule type="expression" dxfId="4058" priority="502" stopIfTrue="1">
      <formula>AND(OR(#REF!="COMPOSICAO",#REF!="INSUMO",#REF!&lt;&gt;""),#REF!&lt;&gt;"")</formula>
    </cfRule>
  </conditionalFormatting>
  <conditionalFormatting sqref="A45:D45 A46:B56 F45:F56 D46:D56">
    <cfRule type="expression" dxfId="4057" priority="499" stopIfTrue="1">
      <formula>AND(#REF!&lt;&gt;"COMPOSICAO",#REF!&lt;&gt;"INSUMO",#REF!&lt;&gt;"")</formula>
    </cfRule>
    <cfRule type="expression" dxfId="4056" priority="500" stopIfTrue="1">
      <formula>AND(OR(#REF!="COMPOSICAO",#REF!="INSUMO",#REF!&lt;&gt;""),#REF!&lt;&gt;"")</formula>
    </cfRule>
  </conditionalFormatting>
  <conditionalFormatting sqref="F46:F56">
    <cfRule type="expression" dxfId="4055" priority="497" stopIfTrue="1">
      <formula>AND(#REF!&lt;&gt;"COMPOSICAO",#REF!&lt;&gt;"INSUMO",#REF!&lt;&gt;"")</formula>
    </cfRule>
    <cfRule type="expression" dxfId="4054" priority="498" stopIfTrue="1">
      <formula>AND(OR(#REF!="COMPOSICAO",#REF!="INSUMO",#REF!&lt;&gt;""),#REF!&lt;&gt;"")</formula>
    </cfRule>
  </conditionalFormatting>
  <conditionalFormatting sqref="A44:C44">
    <cfRule type="expression" dxfId="4053" priority="495" stopIfTrue="1">
      <formula>AND(#REF!&lt;&gt;"COMPOSICAO",#REF!&lt;&gt;"INSUMO",#REF!&lt;&gt;"")</formula>
    </cfRule>
    <cfRule type="expression" dxfId="4052" priority="496" stopIfTrue="1">
      <formula>AND(OR(#REF!="COMPOSICAO",#REF!="INSUMO",#REF!&lt;&gt;""),#REF!&lt;&gt;"")</formula>
    </cfRule>
  </conditionalFormatting>
  <conditionalFormatting sqref="E45:E56">
    <cfRule type="expression" dxfId="4051" priority="493" stopIfTrue="1">
      <formula>AND(#REF!&lt;&gt;"COMPOSICAO",#REF!&lt;&gt;"INSUMO",#REF!&lt;&gt;"")</formula>
    </cfRule>
    <cfRule type="expression" dxfId="4050" priority="494" stopIfTrue="1">
      <formula>AND(OR(#REF!="COMPOSICAO",#REF!="INSUMO",#REF!&lt;&gt;""),#REF!&lt;&gt;"")</formula>
    </cfRule>
  </conditionalFormatting>
  <conditionalFormatting sqref="C46:C56">
    <cfRule type="expression" dxfId="4049" priority="491" stopIfTrue="1">
      <formula>AND(#REF!&lt;&gt;"COMPOSICAO",#REF!&lt;&gt;"INSUMO",#REF!&lt;&gt;"")</formula>
    </cfRule>
  </conditionalFormatting>
  <conditionalFormatting sqref="C46:C56">
    <cfRule type="expression" dxfId="4048" priority="492" stopIfTrue="1">
      <formula>AND(OR(#REF!="COMPOSICAO",#REF!="INSUMO",#REF!&lt;&gt;""),#REF!&lt;&gt;"")</formula>
    </cfRule>
  </conditionalFormatting>
  <conditionalFormatting sqref="A62:D62 A63:B73 F62:F73 D63:D73">
    <cfRule type="expression" dxfId="4047" priority="489" stopIfTrue="1">
      <formula>AND(#REF!&lt;&gt;"COMPOSICAO",#REF!&lt;&gt;"INSUMO",#REF!&lt;&gt;"")</formula>
    </cfRule>
    <cfRule type="expression" dxfId="4046" priority="490" stopIfTrue="1">
      <formula>AND(OR(#REF!="COMPOSICAO",#REF!="INSUMO",#REF!&lt;&gt;""),#REF!&lt;&gt;"")</formula>
    </cfRule>
  </conditionalFormatting>
  <conditionalFormatting sqref="F63:F73">
    <cfRule type="expression" dxfId="4045" priority="487" stopIfTrue="1">
      <formula>AND(#REF!&lt;&gt;"COMPOSICAO",#REF!&lt;&gt;"INSUMO",#REF!&lt;&gt;"")</formula>
    </cfRule>
    <cfRule type="expression" dxfId="4044" priority="488" stopIfTrue="1">
      <formula>AND(OR(#REF!="COMPOSICAO",#REF!="INSUMO",#REF!&lt;&gt;""),#REF!&lt;&gt;"")</formula>
    </cfRule>
  </conditionalFormatting>
  <conditionalFormatting sqref="A61:C61">
    <cfRule type="expression" dxfId="4043" priority="485" stopIfTrue="1">
      <formula>AND(#REF!&lt;&gt;"COMPOSICAO",#REF!&lt;&gt;"INSUMO",#REF!&lt;&gt;"")</formula>
    </cfRule>
    <cfRule type="expression" dxfId="4042" priority="486" stopIfTrue="1">
      <formula>AND(OR(#REF!="COMPOSICAO",#REF!="INSUMO",#REF!&lt;&gt;""),#REF!&lt;&gt;"")</formula>
    </cfRule>
  </conditionalFormatting>
  <conditionalFormatting sqref="E62:E73">
    <cfRule type="expression" dxfId="4041" priority="483" stopIfTrue="1">
      <formula>AND(#REF!&lt;&gt;"COMPOSICAO",#REF!&lt;&gt;"INSUMO",#REF!&lt;&gt;"")</formula>
    </cfRule>
    <cfRule type="expression" dxfId="4040" priority="484" stopIfTrue="1">
      <formula>AND(OR(#REF!="COMPOSICAO",#REF!="INSUMO",#REF!&lt;&gt;""),#REF!&lt;&gt;"")</formula>
    </cfRule>
  </conditionalFormatting>
  <conditionalFormatting sqref="C63:C73">
    <cfRule type="expression" dxfId="4039" priority="481" stopIfTrue="1">
      <formula>AND(#REF!&lt;&gt;"COMPOSICAO",#REF!&lt;&gt;"INSUMO",#REF!&lt;&gt;"")</formula>
    </cfRule>
  </conditionalFormatting>
  <conditionalFormatting sqref="C63:C73">
    <cfRule type="expression" dxfId="4038" priority="482" stopIfTrue="1">
      <formula>AND(OR(#REF!="COMPOSICAO",#REF!="INSUMO",#REF!&lt;&gt;""),#REF!&lt;&gt;"")</formula>
    </cfRule>
  </conditionalFormatting>
  <conditionalFormatting sqref="A79:D79 A80:B90 F79:F90 D80:D90">
    <cfRule type="expression" dxfId="4037" priority="479" stopIfTrue="1">
      <formula>AND(#REF!&lt;&gt;"COMPOSICAO",#REF!&lt;&gt;"INSUMO",#REF!&lt;&gt;"")</formula>
    </cfRule>
    <cfRule type="expression" dxfId="4036" priority="480" stopIfTrue="1">
      <formula>AND(OR(#REF!="COMPOSICAO",#REF!="INSUMO",#REF!&lt;&gt;""),#REF!&lt;&gt;"")</formula>
    </cfRule>
  </conditionalFormatting>
  <conditionalFormatting sqref="F80:F90">
    <cfRule type="expression" dxfId="4035" priority="477" stopIfTrue="1">
      <formula>AND(#REF!&lt;&gt;"COMPOSICAO",#REF!&lt;&gt;"INSUMO",#REF!&lt;&gt;"")</formula>
    </cfRule>
    <cfRule type="expression" dxfId="4034" priority="478" stopIfTrue="1">
      <formula>AND(OR(#REF!="COMPOSICAO",#REF!="INSUMO",#REF!&lt;&gt;""),#REF!&lt;&gt;"")</formula>
    </cfRule>
  </conditionalFormatting>
  <conditionalFormatting sqref="A78:C78">
    <cfRule type="expression" dxfId="4033" priority="475" stopIfTrue="1">
      <formula>AND(#REF!&lt;&gt;"COMPOSICAO",#REF!&lt;&gt;"INSUMO",#REF!&lt;&gt;"")</formula>
    </cfRule>
    <cfRule type="expression" dxfId="4032" priority="476" stopIfTrue="1">
      <formula>AND(OR(#REF!="COMPOSICAO",#REF!="INSUMO",#REF!&lt;&gt;""),#REF!&lt;&gt;"")</formula>
    </cfRule>
  </conditionalFormatting>
  <conditionalFormatting sqref="E79:E90">
    <cfRule type="expression" dxfId="4031" priority="473" stopIfTrue="1">
      <formula>AND(#REF!&lt;&gt;"COMPOSICAO",#REF!&lt;&gt;"INSUMO",#REF!&lt;&gt;"")</formula>
    </cfRule>
    <cfRule type="expression" dxfId="4030" priority="474" stopIfTrue="1">
      <formula>AND(OR(#REF!="COMPOSICAO",#REF!="INSUMO",#REF!&lt;&gt;""),#REF!&lt;&gt;"")</formula>
    </cfRule>
  </conditionalFormatting>
  <conditionalFormatting sqref="C80:C90">
    <cfRule type="expression" dxfId="4029" priority="471" stopIfTrue="1">
      <formula>AND(#REF!&lt;&gt;"COMPOSICAO",#REF!&lt;&gt;"INSUMO",#REF!&lt;&gt;"")</formula>
    </cfRule>
  </conditionalFormatting>
  <conditionalFormatting sqref="C80:C90">
    <cfRule type="expression" dxfId="4028" priority="472" stopIfTrue="1">
      <formula>AND(OR(#REF!="COMPOSICAO",#REF!="INSUMO",#REF!&lt;&gt;""),#REF!&lt;&gt;"")</formula>
    </cfRule>
  </conditionalFormatting>
  <conditionalFormatting sqref="A96:D96 A97:B107 F96:F107 D97:D107">
    <cfRule type="expression" dxfId="4027" priority="469" stopIfTrue="1">
      <formula>AND(#REF!&lt;&gt;"COMPOSICAO",#REF!&lt;&gt;"INSUMO",#REF!&lt;&gt;"")</formula>
    </cfRule>
    <cfRule type="expression" dxfId="4026" priority="470" stopIfTrue="1">
      <formula>AND(OR(#REF!="COMPOSICAO",#REF!="INSUMO",#REF!&lt;&gt;""),#REF!&lt;&gt;"")</formula>
    </cfRule>
  </conditionalFormatting>
  <conditionalFormatting sqref="F97:F107">
    <cfRule type="expression" dxfId="4025" priority="467" stopIfTrue="1">
      <formula>AND(#REF!&lt;&gt;"COMPOSICAO",#REF!&lt;&gt;"INSUMO",#REF!&lt;&gt;"")</formula>
    </cfRule>
    <cfRule type="expression" dxfId="4024" priority="468" stopIfTrue="1">
      <formula>AND(OR(#REF!="COMPOSICAO",#REF!="INSUMO",#REF!&lt;&gt;""),#REF!&lt;&gt;"")</formula>
    </cfRule>
  </conditionalFormatting>
  <conditionalFormatting sqref="A95:C95">
    <cfRule type="expression" dxfId="4023" priority="465" stopIfTrue="1">
      <formula>AND(#REF!&lt;&gt;"COMPOSICAO",#REF!&lt;&gt;"INSUMO",#REF!&lt;&gt;"")</formula>
    </cfRule>
    <cfRule type="expression" dxfId="4022" priority="466" stopIfTrue="1">
      <formula>AND(OR(#REF!="COMPOSICAO",#REF!="INSUMO",#REF!&lt;&gt;""),#REF!&lt;&gt;"")</formula>
    </cfRule>
  </conditionalFormatting>
  <conditionalFormatting sqref="E96:E107">
    <cfRule type="expression" dxfId="4021" priority="463" stopIfTrue="1">
      <formula>AND(#REF!&lt;&gt;"COMPOSICAO",#REF!&lt;&gt;"INSUMO",#REF!&lt;&gt;"")</formula>
    </cfRule>
    <cfRule type="expression" dxfId="4020" priority="464" stopIfTrue="1">
      <formula>AND(OR(#REF!="COMPOSICAO",#REF!="INSUMO",#REF!&lt;&gt;""),#REF!&lt;&gt;"")</formula>
    </cfRule>
  </conditionalFormatting>
  <conditionalFormatting sqref="C97:C107">
    <cfRule type="expression" dxfId="4019" priority="461" stopIfTrue="1">
      <formula>AND(#REF!&lt;&gt;"COMPOSICAO",#REF!&lt;&gt;"INSUMO",#REF!&lt;&gt;"")</formula>
    </cfRule>
  </conditionalFormatting>
  <conditionalFormatting sqref="C97:C107">
    <cfRule type="expression" dxfId="4018" priority="462" stopIfTrue="1">
      <formula>AND(OR(#REF!="COMPOSICAO",#REF!="INSUMO",#REF!&lt;&gt;""),#REF!&lt;&gt;"")</formula>
    </cfRule>
  </conditionalFormatting>
  <conditionalFormatting sqref="A113:D113 A114:B125 F113:F125 D114:D125">
    <cfRule type="expression" dxfId="4017" priority="459" stopIfTrue="1">
      <formula>AND(#REF!&lt;&gt;"COMPOSICAO",#REF!&lt;&gt;"INSUMO",#REF!&lt;&gt;"")</formula>
    </cfRule>
    <cfRule type="expression" dxfId="4016" priority="460" stopIfTrue="1">
      <formula>AND(OR(#REF!="COMPOSICAO",#REF!="INSUMO",#REF!&lt;&gt;""),#REF!&lt;&gt;"")</formula>
    </cfRule>
  </conditionalFormatting>
  <conditionalFormatting sqref="F114:F125">
    <cfRule type="expression" dxfId="4015" priority="457" stopIfTrue="1">
      <formula>AND(#REF!&lt;&gt;"COMPOSICAO",#REF!&lt;&gt;"INSUMO",#REF!&lt;&gt;"")</formula>
    </cfRule>
    <cfRule type="expression" dxfId="4014" priority="458" stopIfTrue="1">
      <formula>AND(OR(#REF!="COMPOSICAO",#REF!="INSUMO",#REF!&lt;&gt;""),#REF!&lt;&gt;"")</formula>
    </cfRule>
  </conditionalFormatting>
  <conditionalFormatting sqref="A112:C112">
    <cfRule type="expression" dxfId="4013" priority="455" stopIfTrue="1">
      <formula>AND(#REF!&lt;&gt;"COMPOSICAO",#REF!&lt;&gt;"INSUMO",#REF!&lt;&gt;"")</formula>
    </cfRule>
    <cfRule type="expression" dxfId="4012" priority="456" stopIfTrue="1">
      <formula>AND(OR(#REF!="COMPOSICAO",#REF!="INSUMO",#REF!&lt;&gt;""),#REF!&lt;&gt;"")</formula>
    </cfRule>
  </conditionalFormatting>
  <conditionalFormatting sqref="E113:E125">
    <cfRule type="expression" dxfId="4011" priority="453" stopIfTrue="1">
      <formula>AND(#REF!&lt;&gt;"COMPOSICAO",#REF!&lt;&gt;"INSUMO",#REF!&lt;&gt;"")</formula>
    </cfRule>
    <cfRule type="expression" dxfId="4010" priority="454" stopIfTrue="1">
      <formula>AND(OR(#REF!="COMPOSICAO",#REF!="INSUMO",#REF!&lt;&gt;""),#REF!&lt;&gt;"")</formula>
    </cfRule>
  </conditionalFormatting>
  <conditionalFormatting sqref="C114:C125">
    <cfRule type="expression" dxfId="4009" priority="451" stopIfTrue="1">
      <formula>AND(#REF!&lt;&gt;"COMPOSICAO",#REF!&lt;&gt;"INSUMO",#REF!&lt;&gt;"")</formula>
    </cfRule>
  </conditionalFormatting>
  <conditionalFormatting sqref="C114:C125">
    <cfRule type="expression" dxfId="4008" priority="452" stopIfTrue="1">
      <formula>AND(OR(#REF!="COMPOSICAO",#REF!="INSUMO",#REF!&lt;&gt;""),#REF!&lt;&gt;"")</formula>
    </cfRule>
  </conditionalFormatting>
  <conditionalFormatting sqref="A131:D131 A132:B143 F131:F143 D132:D140 D143">
    <cfRule type="expression" dxfId="4007" priority="449" stopIfTrue="1">
      <formula>AND(#REF!&lt;&gt;"COMPOSICAO",#REF!&lt;&gt;"INSUMO",#REF!&lt;&gt;"")</formula>
    </cfRule>
    <cfRule type="expression" dxfId="4006" priority="450" stopIfTrue="1">
      <formula>AND(OR(#REF!="COMPOSICAO",#REF!="INSUMO",#REF!&lt;&gt;""),#REF!&lt;&gt;"")</formula>
    </cfRule>
  </conditionalFormatting>
  <conditionalFormatting sqref="F132:F143">
    <cfRule type="expression" dxfId="4005" priority="447" stopIfTrue="1">
      <formula>AND(#REF!&lt;&gt;"COMPOSICAO",#REF!&lt;&gt;"INSUMO",#REF!&lt;&gt;"")</formula>
    </cfRule>
    <cfRule type="expression" dxfId="4004" priority="448" stopIfTrue="1">
      <formula>AND(OR(#REF!="COMPOSICAO",#REF!="INSUMO",#REF!&lt;&gt;""),#REF!&lt;&gt;"")</formula>
    </cfRule>
  </conditionalFormatting>
  <conditionalFormatting sqref="A130:C130">
    <cfRule type="expression" dxfId="4003" priority="445" stopIfTrue="1">
      <formula>AND(#REF!&lt;&gt;"COMPOSICAO",#REF!&lt;&gt;"INSUMO",#REF!&lt;&gt;"")</formula>
    </cfRule>
    <cfRule type="expression" dxfId="4002" priority="446" stopIfTrue="1">
      <formula>AND(OR(#REF!="COMPOSICAO",#REF!="INSUMO",#REF!&lt;&gt;""),#REF!&lt;&gt;"")</formula>
    </cfRule>
  </conditionalFormatting>
  <conditionalFormatting sqref="E131:E143">
    <cfRule type="expression" dxfId="4001" priority="443" stopIfTrue="1">
      <formula>AND(#REF!&lt;&gt;"COMPOSICAO",#REF!&lt;&gt;"INSUMO",#REF!&lt;&gt;"")</formula>
    </cfRule>
    <cfRule type="expression" dxfId="4000" priority="444" stopIfTrue="1">
      <formula>AND(OR(#REF!="COMPOSICAO",#REF!="INSUMO",#REF!&lt;&gt;""),#REF!&lt;&gt;"")</formula>
    </cfRule>
  </conditionalFormatting>
  <conditionalFormatting sqref="C132:C143">
    <cfRule type="expression" dxfId="3999" priority="441" stopIfTrue="1">
      <formula>AND(#REF!&lt;&gt;"COMPOSICAO",#REF!&lt;&gt;"INSUMO",#REF!&lt;&gt;"")</formula>
    </cfRule>
  </conditionalFormatting>
  <conditionalFormatting sqref="C132:C143">
    <cfRule type="expression" dxfId="3998" priority="442" stopIfTrue="1">
      <formula>AND(OR(#REF!="COMPOSICAO",#REF!="INSUMO",#REF!&lt;&gt;""),#REF!&lt;&gt;"")</formula>
    </cfRule>
  </conditionalFormatting>
  <conditionalFormatting sqref="A149:D149 A150:B161 F149:F161 D150:D158 D161">
    <cfRule type="expression" dxfId="3997" priority="439" stopIfTrue="1">
      <formula>AND(#REF!&lt;&gt;"COMPOSICAO",#REF!&lt;&gt;"INSUMO",#REF!&lt;&gt;"")</formula>
    </cfRule>
    <cfRule type="expression" dxfId="3996" priority="440" stopIfTrue="1">
      <formula>AND(OR(#REF!="COMPOSICAO",#REF!="INSUMO",#REF!&lt;&gt;""),#REF!&lt;&gt;"")</formula>
    </cfRule>
  </conditionalFormatting>
  <conditionalFormatting sqref="F150:F161">
    <cfRule type="expression" dxfId="3995" priority="437" stopIfTrue="1">
      <formula>AND(#REF!&lt;&gt;"COMPOSICAO",#REF!&lt;&gt;"INSUMO",#REF!&lt;&gt;"")</formula>
    </cfRule>
    <cfRule type="expression" dxfId="3994" priority="438" stopIfTrue="1">
      <formula>AND(OR(#REF!="COMPOSICAO",#REF!="INSUMO",#REF!&lt;&gt;""),#REF!&lt;&gt;"")</formula>
    </cfRule>
  </conditionalFormatting>
  <conditionalFormatting sqref="A148:C148">
    <cfRule type="expression" dxfId="3993" priority="435" stopIfTrue="1">
      <formula>AND(#REF!&lt;&gt;"COMPOSICAO",#REF!&lt;&gt;"INSUMO",#REF!&lt;&gt;"")</formula>
    </cfRule>
    <cfRule type="expression" dxfId="3992" priority="436" stopIfTrue="1">
      <formula>AND(OR(#REF!="COMPOSICAO",#REF!="INSUMO",#REF!&lt;&gt;""),#REF!&lt;&gt;"")</formula>
    </cfRule>
  </conditionalFormatting>
  <conditionalFormatting sqref="E149:E161">
    <cfRule type="expression" dxfId="3991" priority="433" stopIfTrue="1">
      <formula>AND(#REF!&lt;&gt;"COMPOSICAO",#REF!&lt;&gt;"INSUMO",#REF!&lt;&gt;"")</formula>
    </cfRule>
    <cfRule type="expression" dxfId="3990" priority="434" stopIfTrue="1">
      <formula>AND(OR(#REF!="COMPOSICAO",#REF!="INSUMO",#REF!&lt;&gt;""),#REF!&lt;&gt;"")</formula>
    </cfRule>
  </conditionalFormatting>
  <conditionalFormatting sqref="C150:C161">
    <cfRule type="expression" dxfId="3989" priority="431" stopIfTrue="1">
      <formula>AND(#REF!&lt;&gt;"COMPOSICAO",#REF!&lt;&gt;"INSUMO",#REF!&lt;&gt;"")</formula>
    </cfRule>
  </conditionalFormatting>
  <conditionalFormatting sqref="C150:C161">
    <cfRule type="expression" dxfId="3988" priority="432" stopIfTrue="1">
      <formula>AND(OR(#REF!="COMPOSICAO",#REF!="INSUMO",#REF!&lt;&gt;""),#REF!&lt;&gt;"")</formula>
    </cfRule>
  </conditionalFormatting>
  <conditionalFormatting sqref="A167:D167 A168:B179 F167:F179 D168:D179">
    <cfRule type="expression" dxfId="3987" priority="429" stopIfTrue="1">
      <formula>AND(#REF!&lt;&gt;"COMPOSICAO",#REF!&lt;&gt;"INSUMO",#REF!&lt;&gt;"")</formula>
    </cfRule>
    <cfRule type="expression" dxfId="3986" priority="430" stopIfTrue="1">
      <formula>AND(OR(#REF!="COMPOSICAO",#REF!="INSUMO",#REF!&lt;&gt;""),#REF!&lt;&gt;"")</formula>
    </cfRule>
  </conditionalFormatting>
  <conditionalFormatting sqref="F168:F179">
    <cfRule type="expression" dxfId="3985" priority="427" stopIfTrue="1">
      <formula>AND(#REF!&lt;&gt;"COMPOSICAO",#REF!&lt;&gt;"INSUMO",#REF!&lt;&gt;"")</formula>
    </cfRule>
    <cfRule type="expression" dxfId="3984" priority="428" stopIfTrue="1">
      <formula>AND(OR(#REF!="COMPOSICAO",#REF!="INSUMO",#REF!&lt;&gt;""),#REF!&lt;&gt;"")</formula>
    </cfRule>
  </conditionalFormatting>
  <conditionalFormatting sqref="A166:C166">
    <cfRule type="expression" dxfId="3983" priority="425" stopIfTrue="1">
      <formula>AND(#REF!&lt;&gt;"COMPOSICAO",#REF!&lt;&gt;"INSUMO",#REF!&lt;&gt;"")</formula>
    </cfRule>
    <cfRule type="expression" dxfId="3982" priority="426" stopIfTrue="1">
      <formula>AND(OR(#REF!="COMPOSICAO",#REF!="INSUMO",#REF!&lt;&gt;""),#REF!&lt;&gt;"")</formula>
    </cfRule>
  </conditionalFormatting>
  <conditionalFormatting sqref="E167:E179">
    <cfRule type="expression" dxfId="3981" priority="423" stopIfTrue="1">
      <formula>AND(#REF!&lt;&gt;"COMPOSICAO",#REF!&lt;&gt;"INSUMO",#REF!&lt;&gt;"")</formula>
    </cfRule>
    <cfRule type="expression" dxfId="3980" priority="424" stopIfTrue="1">
      <formula>AND(OR(#REF!="COMPOSICAO",#REF!="INSUMO",#REF!&lt;&gt;""),#REF!&lt;&gt;"")</formula>
    </cfRule>
  </conditionalFormatting>
  <conditionalFormatting sqref="C168:C179">
    <cfRule type="expression" dxfId="3979" priority="421" stopIfTrue="1">
      <formula>AND(#REF!&lt;&gt;"COMPOSICAO",#REF!&lt;&gt;"INSUMO",#REF!&lt;&gt;"")</formula>
    </cfRule>
  </conditionalFormatting>
  <conditionalFormatting sqref="C168:C179">
    <cfRule type="expression" dxfId="3978" priority="422" stopIfTrue="1">
      <formula>AND(OR(#REF!="COMPOSICAO",#REF!="INSUMO",#REF!&lt;&gt;""),#REF!&lt;&gt;"")</formula>
    </cfRule>
  </conditionalFormatting>
  <conditionalFormatting sqref="A185:D185 A186:B197 F185:F197 D186:D197">
    <cfRule type="expression" dxfId="3977" priority="419" stopIfTrue="1">
      <formula>AND(#REF!&lt;&gt;"COMPOSICAO",#REF!&lt;&gt;"INSUMO",#REF!&lt;&gt;"")</formula>
    </cfRule>
    <cfRule type="expression" dxfId="3976" priority="420" stopIfTrue="1">
      <formula>AND(OR(#REF!="COMPOSICAO",#REF!="INSUMO",#REF!&lt;&gt;""),#REF!&lt;&gt;"")</formula>
    </cfRule>
  </conditionalFormatting>
  <conditionalFormatting sqref="F186:F197">
    <cfRule type="expression" dxfId="3975" priority="417" stopIfTrue="1">
      <formula>AND(#REF!&lt;&gt;"COMPOSICAO",#REF!&lt;&gt;"INSUMO",#REF!&lt;&gt;"")</formula>
    </cfRule>
    <cfRule type="expression" dxfId="3974" priority="418" stopIfTrue="1">
      <formula>AND(OR(#REF!="COMPOSICAO",#REF!="INSUMO",#REF!&lt;&gt;""),#REF!&lt;&gt;"")</formula>
    </cfRule>
  </conditionalFormatting>
  <conditionalFormatting sqref="A184:C184">
    <cfRule type="expression" dxfId="3973" priority="415" stopIfTrue="1">
      <formula>AND(#REF!&lt;&gt;"COMPOSICAO",#REF!&lt;&gt;"INSUMO",#REF!&lt;&gt;"")</formula>
    </cfRule>
    <cfRule type="expression" dxfId="3972" priority="416" stopIfTrue="1">
      <formula>AND(OR(#REF!="COMPOSICAO",#REF!="INSUMO",#REF!&lt;&gt;""),#REF!&lt;&gt;"")</formula>
    </cfRule>
  </conditionalFormatting>
  <conditionalFormatting sqref="E185:E197">
    <cfRule type="expression" dxfId="3971" priority="413" stopIfTrue="1">
      <formula>AND(#REF!&lt;&gt;"COMPOSICAO",#REF!&lt;&gt;"INSUMO",#REF!&lt;&gt;"")</formula>
    </cfRule>
    <cfRule type="expression" dxfId="3970" priority="414" stopIfTrue="1">
      <formula>AND(OR(#REF!="COMPOSICAO",#REF!="INSUMO",#REF!&lt;&gt;""),#REF!&lt;&gt;"")</formula>
    </cfRule>
  </conditionalFormatting>
  <conditionalFormatting sqref="C186:C197">
    <cfRule type="expression" dxfId="3969" priority="411" stopIfTrue="1">
      <formula>AND(#REF!&lt;&gt;"COMPOSICAO",#REF!&lt;&gt;"INSUMO",#REF!&lt;&gt;"")</formula>
    </cfRule>
  </conditionalFormatting>
  <conditionalFormatting sqref="C186:C197">
    <cfRule type="expression" dxfId="3968" priority="412" stopIfTrue="1">
      <formula>AND(OR(#REF!="COMPOSICAO",#REF!="INSUMO",#REF!&lt;&gt;""),#REF!&lt;&gt;"")</formula>
    </cfRule>
  </conditionalFormatting>
  <conditionalFormatting sqref="A203:D203 A204:B215 F203:F215 D204:D212 D215">
    <cfRule type="expression" dxfId="3967" priority="409" stopIfTrue="1">
      <formula>AND(#REF!&lt;&gt;"COMPOSICAO",#REF!&lt;&gt;"INSUMO",#REF!&lt;&gt;"")</formula>
    </cfRule>
    <cfRule type="expression" dxfId="3966" priority="410" stopIfTrue="1">
      <formula>AND(OR(#REF!="COMPOSICAO",#REF!="INSUMO",#REF!&lt;&gt;""),#REF!&lt;&gt;"")</formula>
    </cfRule>
  </conditionalFormatting>
  <conditionalFormatting sqref="F204:F215">
    <cfRule type="expression" dxfId="3965" priority="407" stopIfTrue="1">
      <formula>AND(#REF!&lt;&gt;"COMPOSICAO",#REF!&lt;&gt;"INSUMO",#REF!&lt;&gt;"")</formula>
    </cfRule>
    <cfRule type="expression" dxfId="3964" priority="408" stopIfTrue="1">
      <formula>AND(OR(#REF!="COMPOSICAO",#REF!="INSUMO",#REF!&lt;&gt;""),#REF!&lt;&gt;"")</formula>
    </cfRule>
  </conditionalFormatting>
  <conditionalFormatting sqref="A202:C202">
    <cfRule type="expression" dxfId="3963" priority="405" stopIfTrue="1">
      <formula>AND(#REF!&lt;&gt;"COMPOSICAO",#REF!&lt;&gt;"INSUMO",#REF!&lt;&gt;"")</formula>
    </cfRule>
    <cfRule type="expression" dxfId="3962" priority="406" stopIfTrue="1">
      <formula>AND(OR(#REF!="COMPOSICAO",#REF!="INSUMO",#REF!&lt;&gt;""),#REF!&lt;&gt;"")</formula>
    </cfRule>
  </conditionalFormatting>
  <conditionalFormatting sqref="E203:E215">
    <cfRule type="expression" dxfId="3961" priority="403" stopIfTrue="1">
      <formula>AND(#REF!&lt;&gt;"COMPOSICAO",#REF!&lt;&gt;"INSUMO",#REF!&lt;&gt;"")</formula>
    </cfRule>
    <cfRule type="expression" dxfId="3960" priority="404" stopIfTrue="1">
      <formula>AND(OR(#REF!="COMPOSICAO",#REF!="INSUMO",#REF!&lt;&gt;""),#REF!&lt;&gt;"")</formula>
    </cfRule>
  </conditionalFormatting>
  <conditionalFormatting sqref="C204:C215">
    <cfRule type="expression" dxfId="3959" priority="401" stopIfTrue="1">
      <formula>AND(#REF!&lt;&gt;"COMPOSICAO",#REF!&lt;&gt;"INSUMO",#REF!&lt;&gt;"")</formula>
    </cfRule>
  </conditionalFormatting>
  <conditionalFormatting sqref="C204:C215">
    <cfRule type="expression" dxfId="3958" priority="402" stopIfTrue="1">
      <formula>AND(OR(#REF!="COMPOSICAO",#REF!="INSUMO",#REF!&lt;&gt;""),#REF!&lt;&gt;"")</formula>
    </cfRule>
  </conditionalFormatting>
  <conditionalFormatting sqref="A221:D221">
    <cfRule type="expression" dxfId="3957" priority="399" stopIfTrue="1">
      <formula>AND(#REF!&lt;&gt;"COMPOSICAO",#REF!&lt;&gt;"INSUMO",#REF!&lt;&gt;"")</formula>
    </cfRule>
    <cfRule type="expression" dxfId="3956" priority="400" stopIfTrue="1">
      <formula>AND(OR(#REF!="COMPOSICAO",#REF!="INSUMO",#REF!&lt;&gt;""),#REF!&lt;&gt;"")</formula>
    </cfRule>
  </conditionalFormatting>
  <conditionalFormatting sqref="A220:C220">
    <cfRule type="expression" dxfId="3955" priority="395" stopIfTrue="1">
      <formula>AND(#REF!&lt;&gt;"COMPOSICAO",#REF!&lt;&gt;"INSUMO",#REF!&lt;&gt;"")</formula>
    </cfRule>
    <cfRule type="expression" dxfId="3954" priority="396" stopIfTrue="1">
      <formula>AND(OR(#REF!="COMPOSICAO",#REF!="INSUMO",#REF!&lt;&gt;""),#REF!&lt;&gt;"")</formula>
    </cfRule>
  </conditionalFormatting>
  <conditionalFormatting sqref="A236:D236">
    <cfRule type="expression" dxfId="3953" priority="381" stopIfTrue="1">
      <formula>AND(#REF!&lt;&gt;"COMPOSICAO",#REF!&lt;&gt;"INSUMO",#REF!&lt;&gt;"")</formula>
    </cfRule>
    <cfRule type="expression" dxfId="3952" priority="382" stopIfTrue="1">
      <formula>AND(OR(#REF!="COMPOSICAO",#REF!="INSUMO",#REF!&lt;&gt;""),#REF!&lt;&gt;"")</formula>
    </cfRule>
  </conditionalFormatting>
  <conditionalFormatting sqref="A235:C235">
    <cfRule type="expression" dxfId="3951" priority="379" stopIfTrue="1">
      <formula>AND(#REF!&lt;&gt;"COMPOSICAO",#REF!&lt;&gt;"INSUMO",#REF!&lt;&gt;"")</formula>
    </cfRule>
    <cfRule type="expression" dxfId="3950" priority="380" stopIfTrue="1">
      <formula>AND(OR(#REF!="COMPOSICAO",#REF!="INSUMO",#REF!&lt;&gt;""),#REF!&lt;&gt;"")</formula>
    </cfRule>
  </conditionalFormatting>
  <conditionalFormatting sqref="A251:D251">
    <cfRule type="expression" dxfId="3949" priority="377" stopIfTrue="1">
      <formula>AND(#REF!&lt;&gt;"COMPOSICAO",#REF!&lt;&gt;"INSUMO",#REF!&lt;&gt;"")</formula>
    </cfRule>
    <cfRule type="expression" dxfId="3948" priority="378" stopIfTrue="1">
      <formula>AND(OR(#REF!="COMPOSICAO",#REF!="INSUMO",#REF!&lt;&gt;""),#REF!&lt;&gt;"")</formula>
    </cfRule>
  </conditionalFormatting>
  <conditionalFormatting sqref="A250:C250">
    <cfRule type="expression" dxfId="3947" priority="373" stopIfTrue="1">
      <formula>AND(#REF!&lt;&gt;"COMPOSICAO",#REF!&lt;&gt;"INSUMO",#REF!&lt;&gt;"")</formula>
    </cfRule>
    <cfRule type="expression" dxfId="3946" priority="374" stopIfTrue="1">
      <formula>AND(OR(#REF!="COMPOSICAO",#REF!="INSUMO",#REF!&lt;&gt;""),#REF!&lt;&gt;"")</formula>
    </cfRule>
  </conditionalFormatting>
  <conditionalFormatting sqref="A282:B285 B286:B287 D282:D305 F281:F305 A288:B305">
    <cfRule type="expression" dxfId="3945" priority="367" stopIfTrue="1">
      <formula>AND(#REF!&lt;&gt;"COMPOSICAO",#REF!&lt;&gt;"INSUMO",#REF!&lt;&gt;"")</formula>
    </cfRule>
    <cfRule type="expression" dxfId="3944" priority="368" stopIfTrue="1">
      <formula>AND(OR(#REF!="COMPOSICAO",#REF!="INSUMO",#REF!&lt;&gt;""),#REF!&lt;&gt;"")</formula>
    </cfRule>
  </conditionalFormatting>
  <conditionalFormatting sqref="F282:F305">
    <cfRule type="expression" dxfId="3943" priority="365" stopIfTrue="1">
      <formula>AND(#REF!&lt;&gt;"COMPOSICAO",#REF!&lt;&gt;"INSUMO",#REF!&lt;&gt;"")</formula>
    </cfRule>
    <cfRule type="expression" dxfId="3942" priority="366" stopIfTrue="1">
      <formula>AND(OR(#REF!="COMPOSICAO",#REF!="INSUMO",#REF!&lt;&gt;""),#REF!&lt;&gt;"")</formula>
    </cfRule>
  </conditionalFormatting>
  <conditionalFormatting sqref="E281:E305">
    <cfRule type="expression" dxfId="3941" priority="363" stopIfTrue="1">
      <formula>AND(#REF!&lt;&gt;"COMPOSICAO",#REF!&lt;&gt;"INSUMO",#REF!&lt;&gt;"")</formula>
    </cfRule>
    <cfRule type="expression" dxfId="3940" priority="364" stopIfTrue="1">
      <formula>AND(OR(#REF!="COMPOSICAO",#REF!="INSUMO",#REF!&lt;&gt;""),#REF!&lt;&gt;"")</formula>
    </cfRule>
  </conditionalFormatting>
  <conditionalFormatting sqref="C282:C305">
    <cfRule type="expression" dxfId="3939" priority="361" stopIfTrue="1">
      <formula>AND(#REF!&lt;&gt;"COMPOSICAO",#REF!&lt;&gt;"INSUMO",#REF!&lt;&gt;"")</formula>
    </cfRule>
  </conditionalFormatting>
  <conditionalFormatting sqref="C282:C305">
    <cfRule type="expression" dxfId="3938" priority="362" stopIfTrue="1">
      <formula>AND(OR(#REF!="COMPOSICAO",#REF!="INSUMO",#REF!&lt;&gt;""),#REF!&lt;&gt;"")</formula>
    </cfRule>
  </conditionalFormatting>
  <conditionalFormatting sqref="A281:D281">
    <cfRule type="expression" dxfId="3937" priority="359" stopIfTrue="1">
      <formula>AND(#REF!&lt;&gt;"COMPOSICAO",#REF!&lt;&gt;"INSUMO",#REF!&lt;&gt;"")</formula>
    </cfRule>
    <cfRule type="expression" dxfId="3936" priority="360" stopIfTrue="1">
      <formula>AND(OR(#REF!="COMPOSICAO",#REF!="INSUMO",#REF!&lt;&gt;""),#REF!&lt;&gt;"")</formula>
    </cfRule>
  </conditionalFormatting>
  <conditionalFormatting sqref="A280:C280">
    <cfRule type="expression" dxfId="3935" priority="357" stopIfTrue="1">
      <formula>AND(#REF!&lt;&gt;"COMPOSICAO",#REF!&lt;&gt;"INSUMO",#REF!&lt;&gt;"")</formula>
    </cfRule>
    <cfRule type="expression" dxfId="3934" priority="358" stopIfTrue="1">
      <formula>AND(OR(#REF!="COMPOSICAO",#REF!="INSUMO",#REF!&lt;&gt;""),#REF!&lt;&gt;"")</formula>
    </cfRule>
  </conditionalFormatting>
  <conditionalFormatting sqref="A312:B315 B316:B317 D312:D335 F311:F335 A318:B335">
    <cfRule type="expression" dxfId="3933" priority="355" stopIfTrue="1">
      <formula>AND(#REF!&lt;&gt;"COMPOSICAO",#REF!&lt;&gt;"INSUMO",#REF!&lt;&gt;"")</formula>
    </cfRule>
    <cfRule type="expression" dxfId="3932" priority="356" stopIfTrue="1">
      <formula>AND(OR(#REF!="COMPOSICAO",#REF!="INSUMO",#REF!&lt;&gt;""),#REF!&lt;&gt;"")</formula>
    </cfRule>
  </conditionalFormatting>
  <conditionalFormatting sqref="F312:F335">
    <cfRule type="expression" dxfId="3931" priority="353" stopIfTrue="1">
      <formula>AND(#REF!&lt;&gt;"COMPOSICAO",#REF!&lt;&gt;"INSUMO",#REF!&lt;&gt;"")</formula>
    </cfRule>
    <cfRule type="expression" dxfId="3930" priority="354" stopIfTrue="1">
      <formula>AND(OR(#REF!="COMPOSICAO",#REF!="INSUMO",#REF!&lt;&gt;""),#REF!&lt;&gt;"")</formula>
    </cfRule>
  </conditionalFormatting>
  <conditionalFormatting sqref="E311:E335">
    <cfRule type="expression" dxfId="3929" priority="351" stopIfTrue="1">
      <formula>AND(#REF!&lt;&gt;"COMPOSICAO",#REF!&lt;&gt;"INSUMO",#REF!&lt;&gt;"")</formula>
    </cfRule>
    <cfRule type="expression" dxfId="3928" priority="352" stopIfTrue="1">
      <formula>AND(OR(#REF!="COMPOSICAO",#REF!="INSUMO",#REF!&lt;&gt;""),#REF!&lt;&gt;"")</formula>
    </cfRule>
  </conditionalFormatting>
  <conditionalFormatting sqref="C312:C335">
    <cfRule type="expression" dxfId="3927" priority="349" stopIfTrue="1">
      <formula>AND(#REF!&lt;&gt;"COMPOSICAO",#REF!&lt;&gt;"INSUMO",#REF!&lt;&gt;"")</formula>
    </cfRule>
  </conditionalFormatting>
  <conditionalFormatting sqref="C312:C335">
    <cfRule type="expression" dxfId="3926" priority="350" stopIfTrue="1">
      <formula>AND(OR(#REF!="COMPOSICAO",#REF!="INSUMO",#REF!&lt;&gt;""),#REF!&lt;&gt;"")</formula>
    </cfRule>
  </conditionalFormatting>
  <conditionalFormatting sqref="A311:D311">
    <cfRule type="expression" dxfId="3925" priority="347" stopIfTrue="1">
      <formula>AND(#REF!&lt;&gt;"COMPOSICAO",#REF!&lt;&gt;"INSUMO",#REF!&lt;&gt;"")</formula>
    </cfRule>
    <cfRule type="expression" dxfId="3924" priority="348" stopIfTrue="1">
      <formula>AND(OR(#REF!="COMPOSICAO",#REF!="INSUMO",#REF!&lt;&gt;""),#REF!&lt;&gt;"")</formula>
    </cfRule>
  </conditionalFormatting>
  <conditionalFormatting sqref="A310:C310">
    <cfRule type="expression" dxfId="3923" priority="345" stopIfTrue="1">
      <formula>AND(#REF!&lt;&gt;"COMPOSICAO",#REF!&lt;&gt;"INSUMO",#REF!&lt;&gt;"")</formula>
    </cfRule>
    <cfRule type="expression" dxfId="3922" priority="346" stopIfTrue="1">
      <formula>AND(OR(#REF!="COMPOSICAO",#REF!="INSUMO",#REF!&lt;&gt;""),#REF!&lt;&gt;"")</formula>
    </cfRule>
  </conditionalFormatting>
  <conditionalFormatting sqref="A342:B345 B346:B347 D342:D365 F341:F365 A348:B365">
    <cfRule type="expression" dxfId="3921" priority="343" stopIfTrue="1">
      <formula>AND(#REF!&lt;&gt;"COMPOSICAO",#REF!&lt;&gt;"INSUMO",#REF!&lt;&gt;"")</formula>
    </cfRule>
    <cfRule type="expression" dxfId="3920" priority="344" stopIfTrue="1">
      <formula>AND(OR(#REF!="COMPOSICAO",#REF!="INSUMO",#REF!&lt;&gt;""),#REF!&lt;&gt;"")</formula>
    </cfRule>
  </conditionalFormatting>
  <conditionalFormatting sqref="F342:F365">
    <cfRule type="expression" dxfId="3919" priority="341" stopIfTrue="1">
      <formula>AND(#REF!&lt;&gt;"COMPOSICAO",#REF!&lt;&gt;"INSUMO",#REF!&lt;&gt;"")</formula>
    </cfRule>
    <cfRule type="expression" dxfId="3918" priority="342" stopIfTrue="1">
      <formula>AND(OR(#REF!="COMPOSICAO",#REF!="INSUMO",#REF!&lt;&gt;""),#REF!&lt;&gt;"")</formula>
    </cfRule>
  </conditionalFormatting>
  <conditionalFormatting sqref="E341:E365">
    <cfRule type="expression" dxfId="3917" priority="339" stopIfTrue="1">
      <formula>AND(#REF!&lt;&gt;"COMPOSICAO",#REF!&lt;&gt;"INSUMO",#REF!&lt;&gt;"")</formula>
    </cfRule>
    <cfRule type="expression" dxfId="3916" priority="340" stopIfTrue="1">
      <formula>AND(OR(#REF!="COMPOSICAO",#REF!="INSUMO",#REF!&lt;&gt;""),#REF!&lt;&gt;"")</formula>
    </cfRule>
  </conditionalFormatting>
  <conditionalFormatting sqref="C342:C365">
    <cfRule type="expression" dxfId="3915" priority="337" stopIfTrue="1">
      <formula>AND(#REF!&lt;&gt;"COMPOSICAO",#REF!&lt;&gt;"INSUMO",#REF!&lt;&gt;"")</formula>
    </cfRule>
  </conditionalFormatting>
  <conditionalFormatting sqref="C342:C365">
    <cfRule type="expression" dxfId="3914" priority="338" stopIfTrue="1">
      <formula>AND(OR(#REF!="COMPOSICAO",#REF!="INSUMO",#REF!&lt;&gt;""),#REF!&lt;&gt;"")</formula>
    </cfRule>
  </conditionalFormatting>
  <conditionalFormatting sqref="A341:D341">
    <cfRule type="expression" dxfId="3913" priority="335" stopIfTrue="1">
      <formula>AND(#REF!&lt;&gt;"COMPOSICAO",#REF!&lt;&gt;"INSUMO",#REF!&lt;&gt;"")</formula>
    </cfRule>
    <cfRule type="expression" dxfId="3912" priority="336" stopIfTrue="1">
      <formula>AND(OR(#REF!="COMPOSICAO",#REF!="INSUMO",#REF!&lt;&gt;""),#REF!&lt;&gt;"")</formula>
    </cfRule>
  </conditionalFormatting>
  <conditionalFormatting sqref="A340:C340">
    <cfRule type="expression" dxfId="3911" priority="333" stopIfTrue="1">
      <formula>AND(#REF!&lt;&gt;"COMPOSICAO",#REF!&lt;&gt;"INSUMO",#REF!&lt;&gt;"")</formula>
    </cfRule>
    <cfRule type="expression" dxfId="3910" priority="334" stopIfTrue="1">
      <formula>AND(OR(#REF!="COMPOSICAO",#REF!="INSUMO",#REF!&lt;&gt;""),#REF!&lt;&gt;"")</formula>
    </cfRule>
  </conditionalFormatting>
  <conditionalFormatting sqref="A372:B375 B376:B377 D372:D395 F371:F395 A378:B395">
    <cfRule type="expression" dxfId="3909" priority="331" stopIfTrue="1">
      <formula>AND(#REF!&lt;&gt;"COMPOSICAO",#REF!&lt;&gt;"INSUMO",#REF!&lt;&gt;"")</formula>
    </cfRule>
    <cfRule type="expression" dxfId="3908" priority="332" stopIfTrue="1">
      <formula>AND(OR(#REF!="COMPOSICAO",#REF!="INSUMO",#REF!&lt;&gt;""),#REF!&lt;&gt;"")</formula>
    </cfRule>
  </conditionalFormatting>
  <conditionalFormatting sqref="F372:F395">
    <cfRule type="expression" dxfId="3907" priority="329" stopIfTrue="1">
      <formula>AND(#REF!&lt;&gt;"COMPOSICAO",#REF!&lt;&gt;"INSUMO",#REF!&lt;&gt;"")</formula>
    </cfRule>
    <cfRule type="expression" dxfId="3906" priority="330" stopIfTrue="1">
      <formula>AND(OR(#REF!="COMPOSICAO",#REF!="INSUMO",#REF!&lt;&gt;""),#REF!&lt;&gt;"")</formula>
    </cfRule>
  </conditionalFormatting>
  <conditionalFormatting sqref="E371:E395">
    <cfRule type="expression" dxfId="3905" priority="327" stopIfTrue="1">
      <formula>AND(#REF!&lt;&gt;"COMPOSICAO",#REF!&lt;&gt;"INSUMO",#REF!&lt;&gt;"")</formula>
    </cfRule>
    <cfRule type="expression" dxfId="3904" priority="328" stopIfTrue="1">
      <formula>AND(OR(#REF!="COMPOSICAO",#REF!="INSUMO",#REF!&lt;&gt;""),#REF!&lt;&gt;"")</formula>
    </cfRule>
  </conditionalFormatting>
  <conditionalFormatting sqref="C372:C395">
    <cfRule type="expression" dxfId="3903" priority="325" stopIfTrue="1">
      <formula>AND(#REF!&lt;&gt;"COMPOSICAO",#REF!&lt;&gt;"INSUMO",#REF!&lt;&gt;"")</formula>
    </cfRule>
  </conditionalFormatting>
  <conditionalFormatting sqref="C372:C395">
    <cfRule type="expression" dxfId="3902" priority="326" stopIfTrue="1">
      <formula>AND(OR(#REF!="COMPOSICAO",#REF!="INSUMO",#REF!&lt;&gt;""),#REF!&lt;&gt;"")</formula>
    </cfRule>
  </conditionalFormatting>
  <conditionalFormatting sqref="A371:D371">
    <cfRule type="expression" dxfId="3901" priority="323" stopIfTrue="1">
      <formula>AND(#REF!&lt;&gt;"COMPOSICAO",#REF!&lt;&gt;"INSUMO",#REF!&lt;&gt;"")</formula>
    </cfRule>
    <cfRule type="expression" dxfId="3900" priority="324" stopIfTrue="1">
      <formula>AND(OR(#REF!="COMPOSICAO",#REF!="INSUMO",#REF!&lt;&gt;""),#REF!&lt;&gt;"")</formula>
    </cfRule>
  </conditionalFormatting>
  <conditionalFormatting sqref="A370:C370">
    <cfRule type="expression" dxfId="3899" priority="321" stopIfTrue="1">
      <formula>AND(#REF!&lt;&gt;"COMPOSICAO",#REF!&lt;&gt;"INSUMO",#REF!&lt;&gt;"")</formula>
    </cfRule>
    <cfRule type="expression" dxfId="3898" priority="322" stopIfTrue="1">
      <formula>AND(OR(#REF!="COMPOSICAO",#REF!="INSUMO",#REF!&lt;&gt;""),#REF!&lt;&gt;"")</formula>
    </cfRule>
  </conditionalFormatting>
  <conditionalFormatting sqref="A402:B405 B406:B407 D402:D425 F401:F425 A408:B425">
    <cfRule type="expression" dxfId="3897" priority="319" stopIfTrue="1">
      <formula>AND(#REF!&lt;&gt;"COMPOSICAO",#REF!&lt;&gt;"INSUMO",#REF!&lt;&gt;"")</formula>
    </cfRule>
    <cfRule type="expression" dxfId="3896" priority="320" stopIfTrue="1">
      <formula>AND(OR(#REF!="COMPOSICAO",#REF!="INSUMO",#REF!&lt;&gt;""),#REF!&lt;&gt;"")</formula>
    </cfRule>
  </conditionalFormatting>
  <conditionalFormatting sqref="F402:F425">
    <cfRule type="expression" dxfId="3895" priority="317" stopIfTrue="1">
      <formula>AND(#REF!&lt;&gt;"COMPOSICAO",#REF!&lt;&gt;"INSUMO",#REF!&lt;&gt;"")</formula>
    </cfRule>
    <cfRule type="expression" dxfId="3894" priority="318" stopIfTrue="1">
      <formula>AND(OR(#REF!="COMPOSICAO",#REF!="INSUMO",#REF!&lt;&gt;""),#REF!&lt;&gt;"")</formula>
    </cfRule>
  </conditionalFormatting>
  <conditionalFormatting sqref="E401:E425">
    <cfRule type="expression" dxfId="3893" priority="315" stopIfTrue="1">
      <formula>AND(#REF!&lt;&gt;"COMPOSICAO",#REF!&lt;&gt;"INSUMO",#REF!&lt;&gt;"")</formula>
    </cfRule>
    <cfRule type="expression" dxfId="3892" priority="316" stopIfTrue="1">
      <formula>AND(OR(#REF!="COMPOSICAO",#REF!="INSUMO",#REF!&lt;&gt;""),#REF!&lt;&gt;"")</formula>
    </cfRule>
  </conditionalFormatting>
  <conditionalFormatting sqref="C402:C425">
    <cfRule type="expression" dxfId="3891" priority="313" stopIfTrue="1">
      <formula>AND(#REF!&lt;&gt;"COMPOSICAO",#REF!&lt;&gt;"INSUMO",#REF!&lt;&gt;"")</formula>
    </cfRule>
  </conditionalFormatting>
  <conditionalFormatting sqref="C402:C425">
    <cfRule type="expression" dxfId="3890" priority="314" stopIfTrue="1">
      <formula>AND(OR(#REF!="COMPOSICAO",#REF!="INSUMO",#REF!&lt;&gt;""),#REF!&lt;&gt;"")</formula>
    </cfRule>
  </conditionalFormatting>
  <conditionalFormatting sqref="A401:D401">
    <cfRule type="expression" dxfId="3889" priority="311" stopIfTrue="1">
      <formula>AND(#REF!&lt;&gt;"COMPOSICAO",#REF!&lt;&gt;"INSUMO",#REF!&lt;&gt;"")</formula>
    </cfRule>
    <cfRule type="expression" dxfId="3888" priority="312" stopIfTrue="1">
      <formula>AND(OR(#REF!="COMPOSICAO",#REF!="INSUMO",#REF!&lt;&gt;""),#REF!&lt;&gt;"")</formula>
    </cfRule>
  </conditionalFormatting>
  <conditionalFormatting sqref="A400:C400">
    <cfRule type="expression" dxfId="3887" priority="309" stopIfTrue="1">
      <formula>AND(#REF!&lt;&gt;"COMPOSICAO",#REF!&lt;&gt;"INSUMO",#REF!&lt;&gt;"")</formula>
    </cfRule>
    <cfRule type="expression" dxfId="3886" priority="310" stopIfTrue="1">
      <formula>AND(OR(#REF!="COMPOSICAO",#REF!="INSUMO",#REF!&lt;&gt;""),#REF!&lt;&gt;"")</formula>
    </cfRule>
  </conditionalFormatting>
  <conditionalFormatting sqref="A432:B435 B436:B437 D432:D455 F431:F455 A438:B455">
    <cfRule type="expression" dxfId="3885" priority="307" stopIfTrue="1">
      <formula>AND(#REF!&lt;&gt;"COMPOSICAO",#REF!&lt;&gt;"INSUMO",#REF!&lt;&gt;"")</formula>
    </cfRule>
    <cfRule type="expression" dxfId="3884" priority="308" stopIfTrue="1">
      <formula>AND(OR(#REF!="COMPOSICAO",#REF!="INSUMO",#REF!&lt;&gt;""),#REF!&lt;&gt;"")</formula>
    </cfRule>
  </conditionalFormatting>
  <conditionalFormatting sqref="F432:F455">
    <cfRule type="expression" dxfId="3883" priority="305" stopIfTrue="1">
      <formula>AND(#REF!&lt;&gt;"COMPOSICAO",#REF!&lt;&gt;"INSUMO",#REF!&lt;&gt;"")</formula>
    </cfRule>
    <cfRule type="expression" dxfId="3882" priority="306" stopIfTrue="1">
      <formula>AND(OR(#REF!="COMPOSICAO",#REF!="INSUMO",#REF!&lt;&gt;""),#REF!&lt;&gt;"")</formula>
    </cfRule>
  </conditionalFormatting>
  <conditionalFormatting sqref="E431:E455">
    <cfRule type="expression" dxfId="3881" priority="303" stopIfTrue="1">
      <formula>AND(#REF!&lt;&gt;"COMPOSICAO",#REF!&lt;&gt;"INSUMO",#REF!&lt;&gt;"")</formula>
    </cfRule>
    <cfRule type="expression" dxfId="3880" priority="304" stopIfTrue="1">
      <formula>AND(OR(#REF!="COMPOSICAO",#REF!="INSUMO",#REF!&lt;&gt;""),#REF!&lt;&gt;"")</formula>
    </cfRule>
  </conditionalFormatting>
  <conditionalFormatting sqref="C432:C455">
    <cfRule type="expression" dxfId="3879" priority="301" stopIfTrue="1">
      <formula>AND(#REF!&lt;&gt;"COMPOSICAO",#REF!&lt;&gt;"INSUMO",#REF!&lt;&gt;"")</formula>
    </cfRule>
  </conditionalFormatting>
  <conditionalFormatting sqref="C432:C455">
    <cfRule type="expression" dxfId="3878" priority="302" stopIfTrue="1">
      <formula>AND(OR(#REF!="COMPOSICAO",#REF!="INSUMO",#REF!&lt;&gt;""),#REF!&lt;&gt;"")</formula>
    </cfRule>
  </conditionalFormatting>
  <conditionalFormatting sqref="A431:D431">
    <cfRule type="expression" dxfId="3877" priority="299" stopIfTrue="1">
      <formula>AND(#REF!&lt;&gt;"COMPOSICAO",#REF!&lt;&gt;"INSUMO",#REF!&lt;&gt;"")</formula>
    </cfRule>
    <cfRule type="expression" dxfId="3876" priority="300" stopIfTrue="1">
      <formula>AND(OR(#REF!="COMPOSICAO",#REF!="INSUMO",#REF!&lt;&gt;""),#REF!&lt;&gt;"")</formula>
    </cfRule>
  </conditionalFormatting>
  <conditionalFormatting sqref="A430:C430">
    <cfRule type="expression" dxfId="3875" priority="297" stopIfTrue="1">
      <formula>AND(#REF!&lt;&gt;"COMPOSICAO",#REF!&lt;&gt;"INSUMO",#REF!&lt;&gt;"")</formula>
    </cfRule>
    <cfRule type="expression" dxfId="3874" priority="298" stopIfTrue="1">
      <formula>AND(OR(#REF!="COMPOSICAO",#REF!="INSUMO",#REF!&lt;&gt;""),#REF!&lt;&gt;"")</formula>
    </cfRule>
  </conditionalFormatting>
  <conditionalFormatting sqref="A462:B465 B466:B467 D462:D485 F461:F485 A468:B485">
    <cfRule type="expression" dxfId="3873" priority="295" stopIfTrue="1">
      <formula>AND(#REF!&lt;&gt;"COMPOSICAO",#REF!&lt;&gt;"INSUMO",#REF!&lt;&gt;"")</formula>
    </cfRule>
    <cfRule type="expression" dxfId="3872" priority="296" stopIfTrue="1">
      <formula>AND(OR(#REF!="COMPOSICAO",#REF!="INSUMO",#REF!&lt;&gt;""),#REF!&lt;&gt;"")</formula>
    </cfRule>
  </conditionalFormatting>
  <conditionalFormatting sqref="F462:F485">
    <cfRule type="expression" dxfId="3871" priority="293" stopIfTrue="1">
      <formula>AND(#REF!&lt;&gt;"COMPOSICAO",#REF!&lt;&gt;"INSUMO",#REF!&lt;&gt;"")</formula>
    </cfRule>
    <cfRule type="expression" dxfId="3870" priority="294" stopIfTrue="1">
      <formula>AND(OR(#REF!="COMPOSICAO",#REF!="INSUMO",#REF!&lt;&gt;""),#REF!&lt;&gt;"")</formula>
    </cfRule>
  </conditionalFormatting>
  <conditionalFormatting sqref="E461:E485">
    <cfRule type="expression" dxfId="3869" priority="291" stopIfTrue="1">
      <formula>AND(#REF!&lt;&gt;"COMPOSICAO",#REF!&lt;&gt;"INSUMO",#REF!&lt;&gt;"")</formula>
    </cfRule>
    <cfRule type="expression" dxfId="3868" priority="292" stopIfTrue="1">
      <formula>AND(OR(#REF!="COMPOSICAO",#REF!="INSUMO",#REF!&lt;&gt;""),#REF!&lt;&gt;"")</formula>
    </cfRule>
  </conditionalFormatting>
  <conditionalFormatting sqref="C462:C485">
    <cfRule type="expression" dxfId="3867" priority="289" stopIfTrue="1">
      <formula>AND(#REF!&lt;&gt;"COMPOSICAO",#REF!&lt;&gt;"INSUMO",#REF!&lt;&gt;"")</formula>
    </cfRule>
  </conditionalFormatting>
  <conditionalFormatting sqref="C462:C485">
    <cfRule type="expression" dxfId="3866" priority="290" stopIfTrue="1">
      <formula>AND(OR(#REF!="COMPOSICAO",#REF!="INSUMO",#REF!&lt;&gt;""),#REF!&lt;&gt;"")</formula>
    </cfRule>
  </conditionalFormatting>
  <conditionalFormatting sqref="A461:D461">
    <cfRule type="expression" dxfId="3865" priority="287" stopIfTrue="1">
      <formula>AND(#REF!&lt;&gt;"COMPOSICAO",#REF!&lt;&gt;"INSUMO",#REF!&lt;&gt;"")</formula>
    </cfRule>
    <cfRule type="expression" dxfId="3864" priority="288" stopIfTrue="1">
      <formula>AND(OR(#REF!="COMPOSICAO",#REF!="INSUMO",#REF!&lt;&gt;""),#REF!&lt;&gt;"")</formula>
    </cfRule>
  </conditionalFormatting>
  <conditionalFormatting sqref="A460:C460">
    <cfRule type="expression" dxfId="3863" priority="285" stopIfTrue="1">
      <formula>AND(#REF!&lt;&gt;"COMPOSICAO",#REF!&lt;&gt;"INSUMO",#REF!&lt;&gt;"")</formula>
    </cfRule>
    <cfRule type="expression" dxfId="3862" priority="286" stopIfTrue="1">
      <formula>AND(OR(#REF!="COMPOSICAO",#REF!="INSUMO",#REF!&lt;&gt;""),#REF!&lt;&gt;"")</formula>
    </cfRule>
  </conditionalFormatting>
  <conditionalFormatting sqref="A492:B495 B496:B497 D492:D515 F491:F515 A498:B515">
    <cfRule type="expression" dxfId="3861" priority="283" stopIfTrue="1">
      <formula>AND(#REF!&lt;&gt;"COMPOSICAO",#REF!&lt;&gt;"INSUMO",#REF!&lt;&gt;"")</formula>
    </cfRule>
    <cfRule type="expression" dxfId="3860" priority="284" stopIfTrue="1">
      <formula>AND(OR(#REF!="COMPOSICAO",#REF!="INSUMO",#REF!&lt;&gt;""),#REF!&lt;&gt;"")</formula>
    </cfRule>
  </conditionalFormatting>
  <conditionalFormatting sqref="F492:F515">
    <cfRule type="expression" dxfId="3859" priority="281" stopIfTrue="1">
      <formula>AND(#REF!&lt;&gt;"COMPOSICAO",#REF!&lt;&gt;"INSUMO",#REF!&lt;&gt;"")</formula>
    </cfRule>
    <cfRule type="expression" dxfId="3858" priority="282" stopIfTrue="1">
      <formula>AND(OR(#REF!="COMPOSICAO",#REF!="INSUMO",#REF!&lt;&gt;""),#REF!&lt;&gt;"")</formula>
    </cfRule>
  </conditionalFormatting>
  <conditionalFormatting sqref="E491:E515">
    <cfRule type="expression" dxfId="3857" priority="279" stopIfTrue="1">
      <formula>AND(#REF!&lt;&gt;"COMPOSICAO",#REF!&lt;&gt;"INSUMO",#REF!&lt;&gt;"")</formula>
    </cfRule>
    <cfRule type="expression" dxfId="3856" priority="280" stopIfTrue="1">
      <formula>AND(OR(#REF!="COMPOSICAO",#REF!="INSUMO",#REF!&lt;&gt;""),#REF!&lt;&gt;"")</formula>
    </cfRule>
  </conditionalFormatting>
  <conditionalFormatting sqref="C492:C515">
    <cfRule type="expression" dxfId="3855" priority="277" stopIfTrue="1">
      <formula>AND(#REF!&lt;&gt;"COMPOSICAO",#REF!&lt;&gt;"INSUMO",#REF!&lt;&gt;"")</formula>
    </cfRule>
  </conditionalFormatting>
  <conditionalFormatting sqref="C492:C515">
    <cfRule type="expression" dxfId="3854" priority="278" stopIfTrue="1">
      <formula>AND(OR(#REF!="COMPOSICAO",#REF!="INSUMO",#REF!&lt;&gt;""),#REF!&lt;&gt;"")</formula>
    </cfRule>
  </conditionalFormatting>
  <conditionalFormatting sqref="A491:D491">
    <cfRule type="expression" dxfId="3853" priority="275" stopIfTrue="1">
      <formula>AND(#REF!&lt;&gt;"COMPOSICAO",#REF!&lt;&gt;"INSUMO",#REF!&lt;&gt;"")</formula>
    </cfRule>
    <cfRule type="expression" dxfId="3852" priority="276" stopIfTrue="1">
      <formula>AND(OR(#REF!="COMPOSICAO",#REF!="INSUMO",#REF!&lt;&gt;""),#REF!&lt;&gt;"")</formula>
    </cfRule>
  </conditionalFormatting>
  <conditionalFormatting sqref="A490:C490">
    <cfRule type="expression" dxfId="3851" priority="273" stopIfTrue="1">
      <formula>AND(#REF!&lt;&gt;"COMPOSICAO",#REF!&lt;&gt;"INSUMO",#REF!&lt;&gt;"")</formula>
    </cfRule>
    <cfRule type="expression" dxfId="3850" priority="274" stopIfTrue="1">
      <formula>AND(OR(#REF!="COMPOSICAO",#REF!="INSUMO",#REF!&lt;&gt;""),#REF!&lt;&gt;"")</formula>
    </cfRule>
  </conditionalFormatting>
  <conditionalFormatting sqref="A522:B525 B526:B527 D522:D545 F521:F545 A528:B545">
    <cfRule type="expression" dxfId="3849" priority="271" stopIfTrue="1">
      <formula>AND(#REF!&lt;&gt;"COMPOSICAO",#REF!&lt;&gt;"INSUMO",#REF!&lt;&gt;"")</formula>
    </cfRule>
    <cfRule type="expression" dxfId="3848" priority="272" stopIfTrue="1">
      <formula>AND(OR(#REF!="COMPOSICAO",#REF!="INSUMO",#REF!&lt;&gt;""),#REF!&lt;&gt;"")</formula>
    </cfRule>
  </conditionalFormatting>
  <conditionalFormatting sqref="F522:F545">
    <cfRule type="expression" dxfId="3847" priority="269" stopIfTrue="1">
      <formula>AND(#REF!&lt;&gt;"COMPOSICAO",#REF!&lt;&gt;"INSUMO",#REF!&lt;&gt;"")</formula>
    </cfRule>
    <cfRule type="expression" dxfId="3846" priority="270" stopIfTrue="1">
      <formula>AND(OR(#REF!="COMPOSICAO",#REF!="INSUMO",#REF!&lt;&gt;""),#REF!&lt;&gt;"")</formula>
    </cfRule>
  </conditionalFormatting>
  <conditionalFormatting sqref="E521:E545">
    <cfRule type="expression" dxfId="3845" priority="267" stopIfTrue="1">
      <formula>AND(#REF!&lt;&gt;"COMPOSICAO",#REF!&lt;&gt;"INSUMO",#REF!&lt;&gt;"")</formula>
    </cfRule>
    <cfRule type="expression" dxfId="3844" priority="268" stopIfTrue="1">
      <formula>AND(OR(#REF!="COMPOSICAO",#REF!="INSUMO",#REF!&lt;&gt;""),#REF!&lt;&gt;"")</formula>
    </cfRule>
  </conditionalFormatting>
  <conditionalFormatting sqref="C522:C545">
    <cfRule type="expression" dxfId="3843" priority="265" stopIfTrue="1">
      <formula>AND(#REF!&lt;&gt;"COMPOSICAO",#REF!&lt;&gt;"INSUMO",#REF!&lt;&gt;"")</formula>
    </cfRule>
  </conditionalFormatting>
  <conditionalFormatting sqref="C522:C545">
    <cfRule type="expression" dxfId="3842" priority="266" stopIfTrue="1">
      <formula>AND(OR(#REF!="COMPOSICAO",#REF!="INSUMO",#REF!&lt;&gt;""),#REF!&lt;&gt;"")</formula>
    </cfRule>
  </conditionalFormatting>
  <conditionalFormatting sqref="A521:D521">
    <cfRule type="expression" dxfId="3841" priority="263" stopIfTrue="1">
      <formula>AND(#REF!&lt;&gt;"COMPOSICAO",#REF!&lt;&gt;"INSUMO",#REF!&lt;&gt;"")</formula>
    </cfRule>
    <cfRule type="expression" dxfId="3840" priority="264" stopIfTrue="1">
      <formula>AND(OR(#REF!="COMPOSICAO",#REF!="INSUMO",#REF!&lt;&gt;""),#REF!&lt;&gt;"")</formula>
    </cfRule>
  </conditionalFormatting>
  <conditionalFormatting sqref="A520:C520">
    <cfRule type="expression" dxfId="3839" priority="261" stopIfTrue="1">
      <formula>AND(#REF!&lt;&gt;"COMPOSICAO",#REF!&lt;&gt;"INSUMO",#REF!&lt;&gt;"")</formula>
    </cfRule>
    <cfRule type="expression" dxfId="3838" priority="262" stopIfTrue="1">
      <formula>AND(OR(#REF!="COMPOSICAO",#REF!="INSUMO",#REF!&lt;&gt;""),#REF!&lt;&gt;"")</formula>
    </cfRule>
  </conditionalFormatting>
  <conditionalFormatting sqref="A552:B555 B556:B557 D552:D575 F551:F575 A558:B575">
    <cfRule type="expression" dxfId="3837" priority="259" stopIfTrue="1">
      <formula>AND(#REF!&lt;&gt;"COMPOSICAO",#REF!&lt;&gt;"INSUMO",#REF!&lt;&gt;"")</formula>
    </cfRule>
    <cfRule type="expression" dxfId="3836" priority="260" stopIfTrue="1">
      <formula>AND(OR(#REF!="COMPOSICAO",#REF!="INSUMO",#REF!&lt;&gt;""),#REF!&lt;&gt;"")</formula>
    </cfRule>
  </conditionalFormatting>
  <conditionalFormatting sqref="F552:F575">
    <cfRule type="expression" dxfId="3835" priority="257" stopIfTrue="1">
      <formula>AND(#REF!&lt;&gt;"COMPOSICAO",#REF!&lt;&gt;"INSUMO",#REF!&lt;&gt;"")</formula>
    </cfRule>
    <cfRule type="expression" dxfId="3834" priority="258" stopIfTrue="1">
      <formula>AND(OR(#REF!="COMPOSICAO",#REF!="INSUMO",#REF!&lt;&gt;""),#REF!&lt;&gt;"")</formula>
    </cfRule>
  </conditionalFormatting>
  <conditionalFormatting sqref="E551:E575">
    <cfRule type="expression" dxfId="3833" priority="255" stopIfTrue="1">
      <formula>AND(#REF!&lt;&gt;"COMPOSICAO",#REF!&lt;&gt;"INSUMO",#REF!&lt;&gt;"")</formula>
    </cfRule>
    <cfRule type="expression" dxfId="3832" priority="256" stopIfTrue="1">
      <formula>AND(OR(#REF!="COMPOSICAO",#REF!="INSUMO",#REF!&lt;&gt;""),#REF!&lt;&gt;"")</formula>
    </cfRule>
  </conditionalFormatting>
  <conditionalFormatting sqref="C552:C575">
    <cfRule type="expression" dxfId="3831" priority="253" stopIfTrue="1">
      <formula>AND(#REF!&lt;&gt;"COMPOSICAO",#REF!&lt;&gt;"INSUMO",#REF!&lt;&gt;"")</formula>
    </cfRule>
  </conditionalFormatting>
  <conditionalFormatting sqref="C552:C575">
    <cfRule type="expression" dxfId="3830" priority="254" stopIfTrue="1">
      <formula>AND(OR(#REF!="COMPOSICAO",#REF!="INSUMO",#REF!&lt;&gt;""),#REF!&lt;&gt;"")</formula>
    </cfRule>
  </conditionalFormatting>
  <conditionalFormatting sqref="A551:D551">
    <cfRule type="expression" dxfId="3829" priority="251" stopIfTrue="1">
      <formula>AND(#REF!&lt;&gt;"COMPOSICAO",#REF!&lt;&gt;"INSUMO",#REF!&lt;&gt;"")</formula>
    </cfRule>
    <cfRule type="expression" dxfId="3828" priority="252" stopIfTrue="1">
      <formula>AND(OR(#REF!="COMPOSICAO",#REF!="INSUMO",#REF!&lt;&gt;""),#REF!&lt;&gt;"")</formula>
    </cfRule>
  </conditionalFormatting>
  <conditionalFormatting sqref="A550:C550">
    <cfRule type="expression" dxfId="3827" priority="249" stopIfTrue="1">
      <formula>AND(#REF!&lt;&gt;"COMPOSICAO",#REF!&lt;&gt;"INSUMO",#REF!&lt;&gt;"")</formula>
    </cfRule>
    <cfRule type="expression" dxfId="3826" priority="250" stopIfTrue="1">
      <formula>AND(OR(#REF!="COMPOSICAO",#REF!="INSUMO",#REF!&lt;&gt;""),#REF!&lt;&gt;"")</formula>
    </cfRule>
  </conditionalFormatting>
  <conditionalFormatting sqref="A582:B585 B586:B587 D582:D605 F581:F605 A588:B605">
    <cfRule type="expression" dxfId="3825" priority="247" stopIfTrue="1">
      <formula>AND(#REF!&lt;&gt;"COMPOSICAO",#REF!&lt;&gt;"INSUMO",#REF!&lt;&gt;"")</formula>
    </cfRule>
    <cfRule type="expression" dxfId="3824" priority="248" stopIfTrue="1">
      <formula>AND(OR(#REF!="COMPOSICAO",#REF!="INSUMO",#REF!&lt;&gt;""),#REF!&lt;&gt;"")</formula>
    </cfRule>
  </conditionalFormatting>
  <conditionalFormatting sqref="F582:F605">
    <cfRule type="expression" dxfId="3823" priority="245" stopIfTrue="1">
      <formula>AND(#REF!&lt;&gt;"COMPOSICAO",#REF!&lt;&gt;"INSUMO",#REF!&lt;&gt;"")</formula>
    </cfRule>
    <cfRule type="expression" dxfId="3822" priority="246" stopIfTrue="1">
      <formula>AND(OR(#REF!="COMPOSICAO",#REF!="INSUMO",#REF!&lt;&gt;""),#REF!&lt;&gt;"")</formula>
    </cfRule>
  </conditionalFormatting>
  <conditionalFormatting sqref="E581:E605">
    <cfRule type="expression" dxfId="3821" priority="243" stopIfTrue="1">
      <formula>AND(#REF!&lt;&gt;"COMPOSICAO",#REF!&lt;&gt;"INSUMO",#REF!&lt;&gt;"")</formula>
    </cfRule>
    <cfRule type="expression" dxfId="3820" priority="244" stopIfTrue="1">
      <formula>AND(OR(#REF!="COMPOSICAO",#REF!="INSUMO",#REF!&lt;&gt;""),#REF!&lt;&gt;"")</formula>
    </cfRule>
  </conditionalFormatting>
  <conditionalFormatting sqref="C582:C605">
    <cfRule type="expression" dxfId="3819" priority="241" stopIfTrue="1">
      <formula>AND(#REF!&lt;&gt;"COMPOSICAO",#REF!&lt;&gt;"INSUMO",#REF!&lt;&gt;"")</formula>
    </cfRule>
  </conditionalFormatting>
  <conditionalFormatting sqref="C582:C605">
    <cfRule type="expression" dxfId="3818" priority="242" stopIfTrue="1">
      <formula>AND(OR(#REF!="COMPOSICAO",#REF!="INSUMO",#REF!&lt;&gt;""),#REF!&lt;&gt;"")</formula>
    </cfRule>
  </conditionalFormatting>
  <conditionalFormatting sqref="A581:D581">
    <cfRule type="expression" dxfId="3817" priority="239" stopIfTrue="1">
      <formula>AND(#REF!&lt;&gt;"COMPOSICAO",#REF!&lt;&gt;"INSUMO",#REF!&lt;&gt;"")</formula>
    </cfRule>
    <cfRule type="expression" dxfId="3816" priority="240" stopIfTrue="1">
      <formula>AND(OR(#REF!="COMPOSICAO",#REF!="INSUMO",#REF!&lt;&gt;""),#REF!&lt;&gt;"")</formula>
    </cfRule>
  </conditionalFormatting>
  <conditionalFormatting sqref="A580:C580">
    <cfRule type="expression" dxfId="3815" priority="237" stopIfTrue="1">
      <formula>AND(#REF!&lt;&gt;"COMPOSICAO",#REF!&lt;&gt;"INSUMO",#REF!&lt;&gt;"")</formula>
    </cfRule>
    <cfRule type="expression" dxfId="3814" priority="238" stopIfTrue="1">
      <formula>AND(OR(#REF!="COMPOSICAO",#REF!="INSUMO",#REF!&lt;&gt;""),#REF!&lt;&gt;"")</formula>
    </cfRule>
  </conditionalFormatting>
  <conditionalFormatting sqref="B612">
    <cfRule type="expression" dxfId="3813" priority="235" stopIfTrue="1">
      <formula>AND(#REF!&lt;&gt;"COMPOSICAO",#REF!&lt;&gt;"INSUMO",#REF!&lt;&gt;"")</formula>
    </cfRule>
    <cfRule type="expression" dxfId="3812" priority="236" stopIfTrue="1">
      <formula>AND(OR(#REF!="COMPOSICAO",#REF!="INSUMO",#REF!&lt;&gt;""),#REF!&lt;&gt;"")</formula>
    </cfRule>
  </conditionalFormatting>
  <conditionalFormatting sqref="A611:D611">
    <cfRule type="expression" dxfId="3811" priority="227" stopIfTrue="1">
      <formula>AND(#REF!&lt;&gt;"COMPOSICAO",#REF!&lt;&gt;"INSUMO",#REF!&lt;&gt;"")</formula>
    </cfRule>
    <cfRule type="expression" dxfId="3810" priority="228" stopIfTrue="1">
      <formula>AND(OR(#REF!="COMPOSICAO",#REF!="INSUMO",#REF!&lt;&gt;""),#REF!&lt;&gt;"")</formula>
    </cfRule>
  </conditionalFormatting>
  <conditionalFormatting sqref="A610:C610">
    <cfRule type="expression" dxfId="3809" priority="225" stopIfTrue="1">
      <formula>AND(#REF!&lt;&gt;"COMPOSICAO",#REF!&lt;&gt;"INSUMO",#REF!&lt;&gt;"")</formula>
    </cfRule>
    <cfRule type="expression" dxfId="3808" priority="226" stopIfTrue="1">
      <formula>AND(OR(#REF!="COMPOSICAO",#REF!="INSUMO",#REF!&lt;&gt;""),#REF!&lt;&gt;"")</formula>
    </cfRule>
  </conditionalFormatting>
  <conditionalFormatting sqref="B628">
    <cfRule type="expression" dxfId="3807" priority="223" stopIfTrue="1">
      <formula>AND(#REF!&lt;&gt;"COMPOSICAO",#REF!&lt;&gt;"INSUMO",#REF!&lt;&gt;"")</formula>
    </cfRule>
    <cfRule type="expression" dxfId="3806" priority="224" stopIfTrue="1">
      <formula>AND(OR(#REF!="COMPOSICAO",#REF!="INSUMO",#REF!&lt;&gt;""),#REF!&lt;&gt;"")</formula>
    </cfRule>
  </conditionalFormatting>
  <conditionalFormatting sqref="A625:D625">
    <cfRule type="expression" dxfId="3805" priority="215" stopIfTrue="1">
      <formula>AND(#REF!&lt;&gt;"COMPOSICAO",#REF!&lt;&gt;"INSUMO",#REF!&lt;&gt;"")</formula>
    </cfRule>
    <cfRule type="expression" dxfId="3804" priority="216" stopIfTrue="1">
      <formula>AND(OR(#REF!="COMPOSICAO",#REF!="INSUMO",#REF!&lt;&gt;""),#REF!&lt;&gt;"")</formula>
    </cfRule>
  </conditionalFormatting>
  <conditionalFormatting sqref="A624:C624">
    <cfRule type="expression" dxfId="3803" priority="213" stopIfTrue="1">
      <formula>AND(#REF!&lt;&gt;"COMPOSICAO",#REF!&lt;&gt;"INSUMO",#REF!&lt;&gt;"")</formula>
    </cfRule>
    <cfRule type="expression" dxfId="3802" priority="214" stopIfTrue="1">
      <formula>AND(OR(#REF!="COMPOSICAO",#REF!="INSUMO",#REF!&lt;&gt;""),#REF!&lt;&gt;"")</formula>
    </cfRule>
  </conditionalFormatting>
  <conditionalFormatting sqref="A649:B650 D649:D665 E648:F665 A652:B665">
    <cfRule type="expression" dxfId="3801" priority="211" stopIfTrue="1">
      <formula>AND(#REF!&lt;&gt;"COMPOSICAO",#REF!&lt;&gt;"INSUMO",#REF!&lt;&gt;"")</formula>
    </cfRule>
    <cfRule type="expression" dxfId="3800" priority="212" stopIfTrue="1">
      <formula>AND(OR(#REF!="COMPOSICAO",#REF!="INSUMO",#REF!&lt;&gt;""),#REF!&lt;&gt;"")</formula>
    </cfRule>
  </conditionalFormatting>
  <conditionalFormatting sqref="C649:C665">
    <cfRule type="expression" dxfId="3799" priority="209" stopIfTrue="1">
      <formula>AND(#REF!&lt;&gt;"COMPOSICAO",#REF!&lt;&gt;"INSUMO",#REF!&lt;&gt;"")</formula>
    </cfRule>
  </conditionalFormatting>
  <conditionalFormatting sqref="C649:C665">
    <cfRule type="expression" dxfId="3798" priority="210" stopIfTrue="1">
      <formula>AND(OR(#REF!="COMPOSICAO",#REF!="INSUMO",#REF!&lt;&gt;""),#REF!&lt;&gt;"")</formula>
    </cfRule>
  </conditionalFormatting>
  <conditionalFormatting sqref="B651">
    <cfRule type="expression" dxfId="3797" priority="207" stopIfTrue="1">
      <formula>AND(#REF!&lt;&gt;"COMPOSICAO",#REF!&lt;&gt;"INSUMO",#REF!&lt;&gt;"")</formula>
    </cfRule>
    <cfRule type="expression" dxfId="3796" priority="208" stopIfTrue="1">
      <formula>AND(OR(#REF!="COMPOSICAO",#REF!="INSUMO",#REF!&lt;&gt;""),#REF!&lt;&gt;"")</formula>
    </cfRule>
  </conditionalFormatting>
  <conditionalFormatting sqref="A648:D648">
    <cfRule type="expression" dxfId="3795" priority="205" stopIfTrue="1">
      <formula>AND(#REF!&lt;&gt;"COMPOSICAO",#REF!&lt;&gt;"INSUMO",#REF!&lt;&gt;"")</formula>
    </cfRule>
    <cfRule type="expression" dxfId="3794" priority="206" stopIfTrue="1">
      <formula>AND(OR(#REF!="COMPOSICAO",#REF!="INSUMO",#REF!&lt;&gt;""),#REF!&lt;&gt;"")</formula>
    </cfRule>
  </conditionalFormatting>
  <conditionalFormatting sqref="A647:C647">
    <cfRule type="expression" dxfId="3793" priority="203" stopIfTrue="1">
      <formula>AND(#REF!&lt;&gt;"COMPOSICAO",#REF!&lt;&gt;"INSUMO",#REF!&lt;&gt;"")</formula>
    </cfRule>
    <cfRule type="expression" dxfId="3792" priority="204" stopIfTrue="1">
      <formula>AND(OR(#REF!="COMPOSICAO",#REF!="INSUMO",#REF!&lt;&gt;""),#REF!&lt;&gt;"")</formula>
    </cfRule>
  </conditionalFormatting>
  <conditionalFormatting sqref="A672:B673 D672:D688 E671:F688 A675:B688">
    <cfRule type="expression" dxfId="3791" priority="201" stopIfTrue="1">
      <formula>AND(#REF!&lt;&gt;"COMPOSICAO",#REF!&lt;&gt;"INSUMO",#REF!&lt;&gt;"")</formula>
    </cfRule>
    <cfRule type="expression" dxfId="3790" priority="202" stopIfTrue="1">
      <formula>AND(OR(#REF!="COMPOSICAO",#REF!="INSUMO",#REF!&lt;&gt;""),#REF!&lt;&gt;"")</formula>
    </cfRule>
  </conditionalFormatting>
  <conditionalFormatting sqref="C672:C688">
    <cfRule type="expression" dxfId="3789" priority="199" stopIfTrue="1">
      <formula>AND(#REF!&lt;&gt;"COMPOSICAO",#REF!&lt;&gt;"INSUMO",#REF!&lt;&gt;"")</formula>
    </cfRule>
  </conditionalFormatting>
  <conditionalFormatting sqref="C672:C688">
    <cfRule type="expression" dxfId="3788" priority="200" stopIfTrue="1">
      <formula>AND(OR(#REF!="COMPOSICAO",#REF!="INSUMO",#REF!&lt;&gt;""),#REF!&lt;&gt;"")</formula>
    </cfRule>
  </conditionalFormatting>
  <conditionalFormatting sqref="B674">
    <cfRule type="expression" dxfId="3787" priority="197" stopIfTrue="1">
      <formula>AND(#REF!&lt;&gt;"COMPOSICAO",#REF!&lt;&gt;"INSUMO",#REF!&lt;&gt;"")</formula>
    </cfRule>
    <cfRule type="expression" dxfId="3786" priority="198" stopIfTrue="1">
      <formula>AND(OR(#REF!="COMPOSICAO",#REF!="INSUMO",#REF!&lt;&gt;""),#REF!&lt;&gt;"")</formula>
    </cfRule>
  </conditionalFormatting>
  <conditionalFormatting sqref="A671:D671">
    <cfRule type="expression" dxfId="3785" priority="195" stopIfTrue="1">
      <formula>AND(#REF!&lt;&gt;"COMPOSICAO",#REF!&lt;&gt;"INSUMO",#REF!&lt;&gt;"")</formula>
    </cfRule>
    <cfRule type="expression" dxfId="3784" priority="196" stopIfTrue="1">
      <formula>AND(OR(#REF!="COMPOSICAO",#REF!="INSUMO",#REF!&lt;&gt;""),#REF!&lt;&gt;"")</formula>
    </cfRule>
  </conditionalFormatting>
  <conditionalFormatting sqref="A670:C670">
    <cfRule type="expression" dxfId="3783" priority="193" stopIfTrue="1">
      <formula>AND(#REF!&lt;&gt;"COMPOSICAO",#REF!&lt;&gt;"INSUMO",#REF!&lt;&gt;"")</formula>
    </cfRule>
    <cfRule type="expression" dxfId="3782" priority="194" stopIfTrue="1">
      <formula>AND(OR(#REF!="COMPOSICAO",#REF!="INSUMO",#REF!&lt;&gt;""),#REF!&lt;&gt;"")</formula>
    </cfRule>
  </conditionalFormatting>
  <conditionalFormatting sqref="A695:B696 D695:D711 E694:F711 A698:B711">
    <cfRule type="expression" dxfId="3781" priority="191" stopIfTrue="1">
      <formula>AND(#REF!&lt;&gt;"COMPOSICAO",#REF!&lt;&gt;"INSUMO",#REF!&lt;&gt;"")</formula>
    </cfRule>
    <cfRule type="expression" dxfId="3780" priority="192" stopIfTrue="1">
      <formula>AND(OR(#REF!="COMPOSICAO",#REF!="INSUMO",#REF!&lt;&gt;""),#REF!&lt;&gt;"")</formula>
    </cfRule>
  </conditionalFormatting>
  <conditionalFormatting sqref="C695:C711">
    <cfRule type="expression" dxfId="3779" priority="189" stopIfTrue="1">
      <formula>AND(#REF!&lt;&gt;"COMPOSICAO",#REF!&lt;&gt;"INSUMO",#REF!&lt;&gt;"")</formula>
    </cfRule>
  </conditionalFormatting>
  <conditionalFormatting sqref="C695:C711">
    <cfRule type="expression" dxfId="3778" priority="190" stopIfTrue="1">
      <formula>AND(OR(#REF!="COMPOSICAO",#REF!="INSUMO",#REF!&lt;&gt;""),#REF!&lt;&gt;"")</formula>
    </cfRule>
  </conditionalFormatting>
  <conditionalFormatting sqref="B697">
    <cfRule type="expression" dxfId="3777" priority="187" stopIfTrue="1">
      <formula>AND(#REF!&lt;&gt;"COMPOSICAO",#REF!&lt;&gt;"INSUMO",#REF!&lt;&gt;"")</formula>
    </cfRule>
    <cfRule type="expression" dxfId="3776" priority="188" stopIfTrue="1">
      <formula>AND(OR(#REF!="COMPOSICAO",#REF!="INSUMO",#REF!&lt;&gt;""),#REF!&lt;&gt;"")</formula>
    </cfRule>
  </conditionalFormatting>
  <conditionalFormatting sqref="A694:D694">
    <cfRule type="expression" dxfId="3775" priority="185" stopIfTrue="1">
      <formula>AND(#REF!&lt;&gt;"COMPOSICAO",#REF!&lt;&gt;"INSUMO",#REF!&lt;&gt;"")</formula>
    </cfRule>
    <cfRule type="expression" dxfId="3774" priority="186" stopIfTrue="1">
      <formula>AND(OR(#REF!="COMPOSICAO",#REF!="INSUMO",#REF!&lt;&gt;""),#REF!&lt;&gt;"")</formula>
    </cfRule>
  </conditionalFormatting>
  <conditionalFormatting sqref="A693:C693">
    <cfRule type="expression" dxfId="3773" priority="183" stopIfTrue="1">
      <formula>AND(#REF!&lt;&gt;"COMPOSICAO",#REF!&lt;&gt;"INSUMO",#REF!&lt;&gt;"")</formula>
    </cfRule>
    <cfRule type="expression" dxfId="3772" priority="184" stopIfTrue="1">
      <formula>AND(OR(#REF!="COMPOSICAO",#REF!="INSUMO",#REF!&lt;&gt;""),#REF!&lt;&gt;"")</formula>
    </cfRule>
  </conditionalFormatting>
  <conditionalFormatting sqref="A718:B719 D718:D734 E717:F734 A721:B726 A728:B734">
    <cfRule type="expression" dxfId="3771" priority="181" stopIfTrue="1">
      <formula>AND(#REF!&lt;&gt;"COMPOSICAO",#REF!&lt;&gt;"INSUMO",#REF!&lt;&gt;"")</formula>
    </cfRule>
    <cfRule type="expression" dxfId="3770" priority="182" stopIfTrue="1">
      <formula>AND(OR(#REF!="COMPOSICAO",#REF!="INSUMO",#REF!&lt;&gt;""),#REF!&lt;&gt;"")</formula>
    </cfRule>
  </conditionalFormatting>
  <conditionalFormatting sqref="C718:C734">
    <cfRule type="expression" dxfId="3769" priority="179" stopIfTrue="1">
      <formula>AND(#REF!&lt;&gt;"COMPOSICAO",#REF!&lt;&gt;"INSUMO",#REF!&lt;&gt;"")</formula>
    </cfRule>
  </conditionalFormatting>
  <conditionalFormatting sqref="C718:C734">
    <cfRule type="expression" dxfId="3768" priority="180" stopIfTrue="1">
      <formula>AND(OR(#REF!="COMPOSICAO",#REF!="INSUMO",#REF!&lt;&gt;""),#REF!&lt;&gt;"")</formula>
    </cfRule>
  </conditionalFormatting>
  <conditionalFormatting sqref="B720">
    <cfRule type="expression" dxfId="3767" priority="177" stopIfTrue="1">
      <formula>AND(#REF!&lt;&gt;"COMPOSICAO",#REF!&lt;&gt;"INSUMO",#REF!&lt;&gt;"")</formula>
    </cfRule>
    <cfRule type="expression" dxfId="3766" priority="178" stopIfTrue="1">
      <formula>AND(OR(#REF!="COMPOSICAO",#REF!="INSUMO",#REF!&lt;&gt;""),#REF!&lt;&gt;"")</formula>
    </cfRule>
  </conditionalFormatting>
  <conditionalFormatting sqref="A717:D717">
    <cfRule type="expression" dxfId="3765" priority="175" stopIfTrue="1">
      <formula>AND(#REF!&lt;&gt;"COMPOSICAO",#REF!&lt;&gt;"INSUMO",#REF!&lt;&gt;"")</formula>
    </cfRule>
    <cfRule type="expression" dxfId="3764" priority="176" stopIfTrue="1">
      <formula>AND(OR(#REF!="COMPOSICAO",#REF!="INSUMO",#REF!&lt;&gt;""),#REF!&lt;&gt;"")</formula>
    </cfRule>
  </conditionalFormatting>
  <conditionalFormatting sqref="A716:C716">
    <cfRule type="expression" dxfId="3763" priority="173" stopIfTrue="1">
      <formula>AND(#REF!&lt;&gt;"COMPOSICAO",#REF!&lt;&gt;"INSUMO",#REF!&lt;&gt;"")</formula>
    </cfRule>
    <cfRule type="expression" dxfId="3762" priority="174" stopIfTrue="1">
      <formula>AND(OR(#REF!="COMPOSICAO",#REF!="INSUMO",#REF!&lt;&gt;""),#REF!&lt;&gt;"")</formula>
    </cfRule>
  </conditionalFormatting>
  <conditionalFormatting sqref="A741:B742 D741:D757 E740:F757 A744:B749 A751:B757">
    <cfRule type="expression" dxfId="3761" priority="171" stopIfTrue="1">
      <formula>AND(#REF!&lt;&gt;"COMPOSICAO",#REF!&lt;&gt;"INSUMO",#REF!&lt;&gt;"")</formula>
    </cfRule>
    <cfRule type="expression" dxfId="3760" priority="172" stopIfTrue="1">
      <formula>AND(OR(#REF!="COMPOSICAO",#REF!="INSUMO",#REF!&lt;&gt;""),#REF!&lt;&gt;"")</formula>
    </cfRule>
  </conditionalFormatting>
  <conditionalFormatting sqref="C741:C757">
    <cfRule type="expression" dxfId="3759" priority="169" stopIfTrue="1">
      <formula>AND(#REF!&lt;&gt;"COMPOSICAO",#REF!&lt;&gt;"INSUMO",#REF!&lt;&gt;"")</formula>
    </cfRule>
  </conditionalFormatting>
  <conditionalFormatting sqref="C741:C757">
    <cfRule type="expression" dxfId="3758" priority="170" stopIfTrue="1">
      <formula>AND(OR(#REF!="COMPOSICAO",#REF!="INSUMO",#REF!&lt;&gt;""),#REF!&lt;&gt;"")</formula>
    </cfRule>
  </conditionalFormatting>
  <conditionalFormatting sqref="B743">
    <cfRule type="expression" dxfId="3757" priority="167" stopIfTrue="1">
      <formula>AND(#REF!&lt;&gt;"COMPOSICAO",#REF!&lt;&gt;"INSUMO",#REF!&lt;&gt;"")</formula>
    </cfRule>
    <cfRule type="expression" dxfId="3756" priority="168" stopIfTrue="1">
      <formula>AND(OR(#REF!="COMPOSICAO",#REF!="INSUMO",#REF!&lt;&gt;""),#REF!&lt;&gt;"")</formula>
    </cfRule>
  </conditionalFormatting>
  <conditionalFormatting sqref="A740:D740">
    <cfRule type="expression" dxfId="3755" priority="165" stopIfTrue="1">
      <formula>AND(#REF!&lt;&gt;"COMPOSICAO",#REF!&lt;&gt;"INSUMO",#REF!&lt;&gt;"")</formula>
    </cfRule>
    <cfRule type="expression" dxfId="3754" priority="166" stopIfTrue="1">
      <formula>AND(OR(#REF!="COMPOSICAO",#REF!="INSUMO",#REF!&lt;&gt;""),#REF!&lt;&gt;"")</formula>
    </cfRule>
  </conditionalFormatting>
  <conditionalFormatting sqref="A739:C739">
    <cfRule type="expression" dxfId="3753" priority="163" stopIfTrue="1">
      <formula>AND(#REF!&lt;&gt;"COMPOSICAO",#REF!&lt;&gt;"INSUMO",#REF!&lt;&gt;"")</formula>
    </cfRule>
    <cfRule type="expression" dxfId="3752" priority="164" stopIfTrue="1">
      <formula>AND(OR(#REF!="COMPOSICAO",#REF!="INSUMO",#REF!&lt;&gt;""),#REF!&lt;&gt;"")</formula>
    </cfRule>
  </conditionalFormatting>
  <conditionalFormatting sqref="A727:B727">
    <cfRule type="expression" dxfId="3751" priority="161" stopIfTrue="1">
      <formula>AND(#REF!&lt;&gt;"COMPOSICAO",#REF!&lt;&gt;"INSUMO",#REF!&lt;&gt;"")</formula>
    </cfRule>
    <cfRule type="expression" dxfId="3750" priority="162" stopIfTrue="1">
      <formula>AND(OR(#REF!="COMPOSICAO",#REF!="INSUMO",#REF!&lt;&gt;""),#REF!&lt;&gt;"")</formula>
    </cfRule>
  </conditionalFormatting>
  <conditionalFormatting sqref="A750:B750">
    <cfRule type="expression" dxfId="3749" priority="159" stopIfTrue="1">
      <formula>AND(#REF!&lt;&gt;"COMPOSICAO",#REF!&lt;&gt;"INSUMO",#REF!&lt;&gt;"")</formula>
    </cfRule>
    <cfRule type="expression" dxfId="3748" priority="160" stopIfTrue="1">
      <formula>AND(OR(#REF!="COMPOSICAO",#REF!="INSUMO",#REF!&lt;&gt;""),#REF!&lt;&gt;"")</formula>
    </cfRule>
  </conditionalFormatting>
  <conditionalFormatting sqref="A764:B765 D764:D780 E763:F780 A767:B772 A774:B780">
    <cfRule type="expression" dxfId="3747" priority="157" stopIfTrue="1">
      <formula>AND(#REF!&lt;&gt;"COMPOSICAO",#REF!&lt;&gt;"INSUMO",#REF!&lt;&gt;"")</formula>
    </cfRule>
    <cfRule type="expression" dxfId="3746" priority="158" stopIfTrue="1">
      <formula>AND(OR(#REF!="COMPOSICAO",#REF!="INSUMO",#REF!&lt;&gt;""),#REF!&lt;&gt;"")</formula>
    </cfRule>
  </conditionalFormatting>
  <conditionalFormatting sqref="C764:C780">
    <cfRule type="expression" dxfId="3745" priority="155" stopIfTrue="1">
      <formula>AND(#REF!&lt;&gt;"COMPOSICAO",#REF!&lt;&gt;"INSUMO",#REF!&lt;&gt;"")</formula>
    </cfRule>
  </conditionalFormatting>
  <conditionalFormatting sqref="C764:C780">
    <cfRule type="expression" dxfId="3744" priority="156" stopIfTrue="1">
      <formula>AND(OR(#REF!="COMPOSICAO",#REF!="INSUMO",#REF!&lt;&gt;""),#REF!&lt;&gt;"")</formula>
    </cfRule>
  </conditionalFormatting>
  <conditionalFormatting sqref="B766">
    <cfRule type="expression" dxfId="3743" priority="153" stopIfTrue="1">
      <formula>AND(#REF!&lt;&gt;"COMPOSICAO",#REF!&lt;&gt;"INSUMO",#REF!&lt;&gt;"")</formula>
    </cfRule>
    <cfRule type="expression" dxfId="3742" priority="154" stopIfTrue="1">
      <formula>AND(OR(#REF!="COMPOSICAO",#REF!="INSUMO",#REF!&lt;&gt;""),#REF!&lt;&gt;"")</formula>
    </cfRule>
  </conditionalFormatting>
  <conditionalFormatting sqref="A763:D763">
    <cfRule type="expression" dxfId="3741" priority="151" stopIfTrue="1">
      <formula>AND(#REF!&lt;&gt;"COMPOSICAO",#REF!&lt;&gt;"INSUMO",#REF!&lt;&gt;"")</formula>
    </cfRule>
    <cfRule type="expression" dxfId="3740" priority="152" stopIfTrue="1">
      <formula>AND(OR(#REF!="COMPOSICAO",#REF!="INSUMO",#REF!&lt;&gt;""),#REF!&lt;&gt;"")</formula>
    </cfRule>
  </conditionalFormatting>
  <conditionalFormatting sqref="A762:C762">
    <cfRule type="expression" dxfId="3739" priority="149" stopIfTrue="1">
      <formula>AND(#REF!&lt;&gt;"COMPOSICAO",#REF!&lt;&gt;"INSUMO",#REF!&lt;&gt;"")</formula>
    </cfRule>
    <cfRule type="expression" dxfId="3738" priority="150" stopIfTrue="1">
      <formula>AND(OR(#REF!="COMPOSICAO",#REF!="INSUMO",#REF!&lt;&gt;""),#REF!&lt;&gt;"")</formula>
    </cfRule>
  </conditionalFormatting>
  <conditionalFormatting sqref="A773:B773">
    <cfRule type="expression" dxfId="3737" priority="147" stopIfTrue="1">
      <formula>AND(#REF!&lt;&gt;"COMPOSICAO",#REF!&lt;&gt;"INSUMO",#REF!&lt;&gt;"")</formula>
    </cfRule>
    <cfRule type="expression" dxfId="3736" priority="148" stopIfTrue="1">
      <formula>AND(OR(#REF!="COMPOSICAO",#REF!="INSUMO",#REF!&lt;&gt;""),#REF!&lt;&gt;"")</formula>
    </cfRule>
  </conditionalFormatting>
  <conditionalFormatting sqref="A787:B788 D787:D803 E786:F803 A790:B795 A797:B803">
    <cfRule type="expression" dxfId="3735" priority="145" stopIfTrue="1">
      <formula>AND(#REF!&lt;&gt;"COMPOSICAO",#REF!&lt;&gt;"INSUMO",#REF!&lt;&gt;"")</formula>
    </cfRule>
    <cfRule type="expression" dxfId="3734" priority="146" stopIfTrue="1">
      <formula>AND(OR(#REF!="COMPOSICAO",#REF!="INSUMO",#REF!&lt;&gt;""),#REF!&lt;&gt;"")</formula>
    </cfRule>
  </conditionalFormatting>
  <conditionalFormatting sqref="C787:C803">
    <cfRule type="expression" dxfId="3733" priority="143" stopIfTrue="1">
      <formula>AND(#REF!&lt;&gt;"COMPOSICAO",#REF!&lt;&gt;"INSUMO",#REF!&lt;&gt;"")</formula>
    </cfRule>
  </conditionalFormatting>
  <conditionalFormatting sqref="C787:C803">
    <cfRule type="expression" dxfId="3732" priority="144" stopIfTrue="1">
      <formula>AND(OR(#REF!="COMPOSICAO",#REF!="INSUMO",#REF!&lt;&gt;""),#REF!&lt;&gt;"")</formula>
    </cfRule>
  </conditionalFormatting>
  <conditionalFormatting sqref="B789">
    <cfRule type="expression" dxfId="3731" priority="141" stopIfTrue="1">
      <formula>AND(#REF!&lt;&gt;"COMPOSICAO",#REF!&lt;&gt;"INSUMO",#REF!&lt;&gt;"")</formula>
    </cfRule>
    <cfRule type="expression" dxfId="3730" priority="142" stopIfTrue="1">
      <formula>AND(OR(#REF!="COMPOSICAO",#REF!="INSUMO",#REF!&lt;&gt;""),#REF!&lt;&gt;"")</formula>
    </cfRule>
  </conditionalFormatting>
  <conditionalFormatting sqref="A786:D786">
    <cfRule type="expression" dxfId="3729" priority="139" stopIfTrue="1">
      <formula>AND(#REF!&lt;&gt;"COMPOSICAO",#REF!&lt;&gt;"INSUMO",#REF!&lt;&gt;"")</formula>
    </cfRule>
    <cfRule type="expression" dxfId="3728" priority="140" stopIfTrue="1">
      <formula>AND(OR(#REF!="COMPOSICAO",#REF!="INSUMO",#REF!&lt;&gt;""),#REF!&lt;&gt;"")</formula>
    </cfRule>
  </conditionalFormatting>
  <conditionalFormatting sqref="A785:C785">
    <cfRule type="expression" dxfId="3727" priority="137" stopIfTrue="1">
      <formula>AND(#REF!&lt;&gt;"COMPOSICAO",#REF!&lt;&gt;"INSUMO",#REF!&lt;&gt;"")</formula>
    </cfRule>
    <cfRule type="expression" dxfId="3726" priority="138" stopIfTrue="1">
      <formula>AND(OR(#REF!="COMPOSICAO",#REF!="INSUMO",#REF!&lt;&gt;""),#REF!&lt;&gt;"")</formula>
    </cfRule>
  </conditionalFormatting>
  <conditionalFormatting sqref="A796:B796">
    <cfRule type="expression" dxfId="3725" priority="135" stopIfTrue="1">
      <formula>AND(#REF!&lt;&gt;"COMPOSICAO",#REF!&lt;&gt;"INSUMO",#REF!&lt;&gt;"")</formula>
    </cfRule>
    <cfRule type="expression" dxfId="3724" priority="136" stopIfTrue="1">
      <formula>AND(OR(#REF!="COMPOSICAO",#REF!="INSUMO",#REF!&lt;&gt;""),#REF!&lt;&gt;"")</formula>
    </cfRule>
  </conditionalFormatting>
  <conditionalFormatting sqref="A810:B811 D810:D826 E809:F826 A813:B818 A820:B826">
    <cfRule type="expression" dxfId="3723" priority="133" stopIfTrue="1">
      <formula>AND(#REF!&lt;&gt;"COMPOSICAO",#REF!&lt;&gt;"INSUMO",#REF!&lt;&gt;"")</formula>
    </cfRule>
    <cfRule type="expression" dxfId="3722" priority="134" stopIfTrue="1">
      <formula>AND(OR(#REF!="COMPOSICAO",#REF!="INSUMO",#REF!&lt;&gt;""),#REF!&lt;&gt;"")</formula>
    </cfRule>
  </conditionalFormatting>
  <conditionalFormatting sqref="C810:C826">
    <cfRule type="expression" dxfId="3721" priority="131" stopIfTrue="1">
      <formula>AND(#REF!&lt;&gt;"COMPOSICAO",#REF!&lt;&gt;"INSUMO",#REF!&lt;&gt;"")</formula>
    </cfRule>
  </conditionalFormatting>
  <conditionalFormatting sqref="C810:C826">
    <cfRule type="expression" dxfId="3720" priority="132" stopIfTrue="1">
      <formula>AND(OR(#REF!="COMPOSICAO",#REF!="INSUMO",#REF!&lt;&gt;""),#REF!&lt;&gt;"")</formula>
    </cfRule>
  </conditionalFormatting>
  <conditionalFormatting sqref="B812">
    <cfRule type="expression" dxfId="3719" priority="129" stopIfTrue="1">
      <formula>AND(#REF!&lt;&gt;"COMPOSICAO",#REF!&lt;&gt;"INSUMO",#REF!&lt;&gt;"")</formula>
    </cfRule>
    <cfRule type="expression" dxfId="3718" priority="130" stopIfTrue="1">
      <formula>AND(OR(#REF!="COMPOSICAO",#REF!="INSUMO",#REF!&lt;&gt;""),#REF!&lt;&gt;"")</formula>
    </cfRule>
  </conditionalFormatting>
  <conditionalFormatting sqref="A809:D809">
    <cfRule type="expression" dxfId="3717" priority="127" stopIfTrue="1">
      <formula>AND(#REF!&lt;&gt;"COMPOSICAO",#REF!&lt;&gt;"INSUMO",#REF!&lt;&gt;"")</formula>
    </cfRule>
    <cfRule type="expression" dxfId="3716" priority="128" stopIfTrue="1">
      <formula>AND(OR(#REF!="COMPOSICAO",#REF!="INSUMO",#REF!&lt;&gt;""),#REF!&lt;&gt;"")</formula>
    </cfRule>
  </conditionalFormatting>
  <conditionalFormatting sqref="A808:C808">
    <cfRule type="expression" dxfId="3715" priority="125" stopIfTrue="1">
      <formula>AND(#REF!&lt;&gt;"COMPOSICAO",#REF!&lt;&gt;"INSUMO",#REF!&lt;&gt;"")</formula>
    </cfRule>
    <cfRule type="expression" dxfId="3714" priority="126" stopIfTrue="1">
      <formula>AND(OR(#REF!="COMPOSICAO",#REF!="INSUMO",#REF!&lt;&gt;""),#REF!&lt;&gt;"")</formula>
    </cfRule>
  </conditionalFormatting>
  <conditionalFormatting sqref="A819:B819">
    <cfRule type="expression" dxfId="3713" priority="123" stopIfTrue="1">
      <formula>AND(#REF!&lt;&gt;"COMPOSICAO",#REF!&lt;&gt;"INSUMO",#REF!&lt;&gt;"")</formula>
    </cfRule>
    <cfRule type="expression" dxfId="3712" priority="124" stopIfTrue="1">
      <formula>AND(OR(#REF!="COMPOSICAO",#REF!="INSUMO",#REF!&lt;&gt;""),#REF!&lt;&gt;"")</formula>
    </cfRule>
  </conditionalFormatting>
  <conditionalFormatting sqref="A833:B834 D833:D849 E832:F849 A836:B841 A843:B849">
    <cfRule type="expression" dxfId="3711" priority="121" stopIfTrue="1">
      <formula>AND(#REF!&lt;&gt;"COMPOSICAO",#REF!&lt;&gt;"INSUMO",#REF!&lt;&gt;"")</formula>
    </cfRule>
    <cfRule type="expression" dxfId="3710" priority="122" stopIfTrue="1">
      <formula>AND(OR(#REF!="COMPOSICAO",#REF!="INSUMO",#REF!&lt;&gt;""),#REF!&lt;&gt;"")</formula>
    </cfRule>
  </conditionalFormatting>
  <conditionalFormatting sqref="C833:C849">
    <cfRule type="expression" dxfId="3709" priority="119" stopIfTrue="1">
      <formula>AND(#REF!&lt;&gt;"COMPOSICAO",#REF!&lt;&gt;"INSUMO",#REF!&lt;&gt;"")</formula>
    </cfRule>
  </conditionalFormatting>
  <conditionalFormatting sqref="C833:C849">
    <cfRule type="expression" dxfId="3708" priority="120" stopIfTrue="1">
      <formula>AND(OR(#REF!="COMPOSICAO",#REF!="INSUMO",#REF!&lt;&gt;""),#REF!&lt;&gt;"")</formula>
    </cfRule>
  </conditionalFormatting>
  <conditionalFormatting sqref="B835">
    <cfRule type="expression" dxfId="3707" priority="117" stopIfTrue="1">
      <formula>AND(#REF!&lt;&gt;"COMPOSICAO",#REF!&lt;&gt;"INSUMO",#REF!&lt;&gt;"")</formula>
    </cfRule>
    <cfRule type="expression" dxfId="3706" priority="118" stopIfTrue="1">
      <formula>AND(OR(#REF!="COMPOSICAO",#REF!="INSUMO",#REF!&lt;&gt;""),#REF!&lt;&gt;"")</formula>
    </cfRule>
  </conditionalFormatting>
  <conditionalFormatting sqref="A832:D832">
    <cfRule type="expression" dxfId="3705" priority="115" stopIfTrue="1">
      <formula>AND(#REF!&lt;&gt;"COMPOSICAO",#REF!&lt;&gt;"INSUMO",#REF!&lt;&gt;"")</formula>
    </cfRule>
    <cfRule type="expression" dxfId="3704" priority="116" stopIfTrue="1">
      <formula>AND(OR(#REF!="COMPOSICAO",#REF!="INSUMO",#REF!&lt;&gt;""),#REF!&lt;&gt;"")</formula>
    </cfRule>
  </conditionalFormatting>
  <conditionalFormatting sqref="A831:C831">
    <cfRule type="expression" dxfId="3703" priority="113" stopIfTrue="1">
      <formula>AND(#REF!&lt;&gt;"COMPOSICAO",#REF!&lt;&gt;"INSUMO",#REF!&lt;&gt;"")</formula>
    </cfRule>
    <cfRule type="expression" dxfId="3702" priority="114" stopIfTrue="1">
      <formula>AND(OR(#REF!="COMPOSICAO",#REF!="INSUMO",#REF!&lt;&gt;""),#REF!&lt;&gt;"")</formula>
    </cfRule>
  </conditionalFormatting>
  <conditionalFormatting sqref="A842:B842">
    <cfRule type="expression" dxfId="3701" priority="111" stopIfTrue="1">
      <formula>AND(#REF!&lt;&gt;"COMPOSICAO",#REF!&lt;&gt;"INSUMO",#REF!&lt;&gt;"")</formula>
    </cfRule>
    <cfRule type="expression" dxfId="3700" priority="112" stopIfTrue="1">
      <formula>AND(OR(#REF!="COMPOSICAO",#REF!="INSUMO",#REF!&lt;&gt;""),#REF!&lt;&gt;"")</formula>
    </cfRule>
  </conditionalFormatting>
  <conditionalFormatting sqref="A856:B857 D856:D872 E855:F872 A859:B864 A866:B872">
    <cfRule type="expression" dxfId="3699" priority="109" stopIfTrue="1">
      <formula>AND(#REF!&lt;&gt;"COMPOSICAO",#REF!&lt;&gt;"INSUMO",#REF!&lt;&gt;"")</formula>
    </cfRule>
    <cfRule type="expression" dxfId="3698" priority="110" stopIfTrue="1">
      <formula>AND(OR(#REF!="COMPOSICAO",#REF!="INSUMO",#REF!&lt;&gt;""),#REF!&lt;&gt;"")</formula>
    </cfRule>
  </conditionalFormatting>
  <conditionalFormatting sqref="C856:C872">
    <cfRule type="expression" dxfId="3697" priority="107" stopIfTrue="1">
      <formula>AND(#REF!&lt;&gt;"COMPOSICAO",#REF!&lt;&gt;"INSUMO",#REF!&lt;&gt;"")</formula>
    </cfRule>
  </conditionalFormatting>
  <conditionalFormatting sqref="C856:C872">
    <cfRule type="expression" dxfId="3696" priority="108" stopIfTrue="1">
      <formula>AND(OR(#REF!="COMPOSICAO",#REF!="INSUMO",#REF!&lt;&gt;""),#REF!&lt;&gt;"")</formula>
    </cfRule>
  </conditionalFormatting>
  <conditionalFormatting sqref="B858">
    <cfRule type="expression" dxfId="3695" priority="105" stopIfTrue="1">
      <formula>AND(#REF!&lt;&gt;"COMPOSICAO",#REF!&lt;&gt;"INSUMO",#REF!&lt;&gt;"")</formula>
    </cfRule>
    <cfRule type="expression" dxfId="3694" priority="106" stopIfTrue="1">
      <formula>AND(OR(#REF!="COMPOSICAO",#REF!="INSUMO",#REF!&lt;&gt;""),#REF!&lt;&gt;"")</formula>
    </cfRule>
  </conditionalFormatting>
  <conditionalFormatting sqref="A855:D855">
    <cfRule type="expression" dxfId="3693" priority="103" stopIfTrue="1">
      <formula>AND(#REF!&lt;&gt;"COMPOSICAO",#REF!&lt;&gt;"INSUMO",#REF!&lt;&gt;"")</formula>
    </cfRule>
    <cfRule type="expression" dxfId="3692" priority="104" stopIfTrue="1">
      <formula>AND(OR(#REF!="COMPOSICAO",#REF!="INSUMO",#REF!&lt;&gt;""),#REF!&lt;&gt;"")</formula>
    </cfRule>
  </conditionalFormatting>
  <conditionalFormatting sqref="A854:C854">
    <cfRule type="expression" dxfId="3691" priority="101" stopIfTrue="1">
      <formula>AND(#REF!&lt;&gt;"COMPOSICAO",#REF!&lt;&gt;"INSUMO",#REF!&lt;&gt;"")</formula>
    </cfRule>
    <cfRule type="expression" dxfId="3690" priority="102" stopIfTrue="1">
      <formula>AND(OR(#REF!="COMPOSICAO",#REF!="INSUMO",#REF!&lt;&gt;""),#REF!&lt;&gt;"")</formula>
    </cfRule>
  </conditionalFormatting>
  <conditionalFormatting sqref="A865:B865">
    <cfRule type="expression" dxfId="3689" priority="99" stopIfTrue="1">
      <formula>AND(#REF!&lt;&gt;"COMPOSICAO",#REF!&lt;&gt;"INSUMO",#REF!&lt;&gt;"")</formula>
    </cfRule>
    <cfRule type="expression" dxfId="3688" priority="100" stopIfTrue="1">
      <formula>AND(OR(#REF!="COMPOSICAO",#REF!="INSUMO",#REF!&lt;&gt;""),#REF!&lt;&gt;"")</formula>
    </cfRule>
  </conditionalFormatting>
  <conditionalFormatting sqref="A879:B880 D879:D895 E878:F895 A882:B887 A889:B895">
    <cfRule type="expression" dxfId="3687" priority="97" stopIfTrue="1">
      <formula>AND(#REF!&lt;&gt;"COMPOSICAO",#REF!&lt;&gt;"INSUMO",#REF!&lt;&gt;"")</formula>
    </cfRule>
    <cfRule type="expression" dxfId="3686" priority="98" stopIfTrue="1">
      <formula>AND(OR(#REF!="COMPOSICAO",#REF!="INSUMO",#REF!&lt;&gt;""),#REF!&lt;&gt;"")</formula>
    </cfRule>
  </conditionalFormatting>
  <conditionalFormatting sqref="C879:C895">
    <cfRule type="expression" dxfId="3685" priority="95" stopIfTrue="1">
      <formula>AND(#REF!&lt;&gt;"COMPOSICAO",#REF!&lt;&gt;"INSUMO",#REF!&lt;&gt;"")</formula>
    </cfRule>
  </conditionalFormatting>
  <conditionalFormatting sqref="C879:C895">
    <cfRule type="expression" dxfId="3684" priority="96" stopIfTrue="1">
      <formula>AND(OR(#REF!="COMPOSICAO",#REF!="INSUMO",#REF!&lt;&gt;""),#REF!&lt;&gt;"")</formula>
    </cfRule>
  </conditionalFormatting>
  <conditionalFormatting sqref="B881">
    <cfRule type="expression" dxfId="3683" priority="93" stopIfTrue="1">
      <formula>AND(#REF!&lt;&gt;"COMPOSICAO",#REF!&lt;&gt;"INSUMO",#REF!&lt;&gt;"")</formula>
    </cfRule>
    <cfRule type="expression" dxfId="3682" priority="94" stopIfTrue="1">
      <formula>AND(OR(#REF!="COMPOSICAO",#REF!="INSUMO",#REF!&lt;&gt;""),#REF!&lt;&gt;"")</formula>
    </cfRule>
  </conditionalFormatting>
  <conditionalFormatting sqref="A878:D878">
    <cfRule type="expression" dxfId="3681" priority="91" stopIfTrue="1">
      <formula>AND(#REF!&lt;&gt;"COMPOSICAO",#REF!&lt;&gt;"INSUMO",#REF!&lt;&gt;"")</formula>
    </cfRule>
    <cfRule type="expression" dxfId="3680" priority="92" stopIfTrue="1">
      <formula>AND(OR(#REF!="COMPOSICAO",#REF!="INSUMO",#REF!&lt;&gt;""),#REF!&lt;&gt;"")</formula>
    </cfRule>
  </conditionalFormatting>
  <conditionalFormatting sqref="A877:C877">
    <cfRule type="expression" dxfId="3679" priority="89" stopIfTrue="1">
      <formula>AND(#REF!&lt;&gt;"COMPOSICAO",#REF!&lt;&gt;"INSUMO",#REF!&lt;&gt;"")</formula>
    </cfRule>
    <cfRule type="expression" dxfId="3678" priority="90" stopIfTrue="1">
      <formula>AND(OR(#REF!="COMPOSICAO",#REF!="INSUMO",#REF!&lt;&gt;""),#REF!&lt;&gt;"")</formula>
    </cfRule>
  </conditionalFormatting>
  <conditionalFormatting sqref="A888:B888">
    <cfRule type="expression" dxfId="3677" priority="87" stopIfTrue="1">
      <formula>AND(#REF!&lt;&gt;"COMPOSICAO",#REF!&lt;&gt;"INSUMO",#REF!&lt;&gt;"")</formula>
    </cfRule>
    <cfRule type="expression" dxfId="3676" priority="88" stopIfTrue="1">
      <formula>AND(OR(#REF!="COMPOSICAO",#REF!="INSUMO",#REF!&lt;&gt;""),#REF!&lt;&gt;"")</formula>
    </cfRule>
  </conditionalFormatting>
  <conditionalFormatting sqref="A902:B903 D902:D918 E901:F918 A905:B910 A912:B918">
    <cfRule type="expression" dxfId="3675" priority="85" stopIfTrue="1">
      <formula>AND(#REF!&lt;&gt;"COMPOSICAO",#REF!&lt;&gt;"INSUMO",#REF!&lt;&gt;"")</formula>
    </cfRule>
    <cfRule type="expression" dxfId="3674" priority="86" stopIfTrue="1">
      <formula>AND(OR(#REF!="COMPOSICAO",#REF!="INSUMO",#REF!&lt;&gt;""),#REF!&lt;&gt;"")</formula>
    </cfRule>
  </conditionalFormatting>
  <conditionalFormatting sqref="C902:C918">
    <cfRule type="expression" dxfId="3673" priority="83" stopIfTrue="1">
      <formula>AND(#REF!&lt;&gt;"COMPOSICAO",#REF!&lt;&gt;"INSUMO",#REF!&lt;&gt;"")</formula>
    </cfRule>
  </conditionalFormatting>
  <conditionalFormatting sqref="C902:C918">
    <cfRule type="expression" dxfId="3672" priority="84" stopIfTrue="1">
      <formula>AND(OR(#REF!="COMPOSICAO",#REF!="INSUMO",#REF!&lt;&gt;""),#REF!&lt;&gt;"")</formula>
    </cfRule>
  </conditionalFormatting>
  <conditionalFormatting sqref="B904">
    <cfRule type="expression" dxfId="3671" priority="81" stopIfTrue="1">
      <formula>AND(#REF!&lt;&gt;"COMPOSICAO",#REF!&lt;&gt;"INSUMO",#REF!&lt;&gt;"")</formula>
    </cfRule>
    <cfRule type="expression" dxfId="3670" priority="82" stopIfTrue="1">
      <formula>AND(OR(#REF!="COMPOSICAO",#REF!="INSUMO",#REF!&lt;&gt;""),#REF!&lt;&gt;"")</formula>
    </cfRule>
  </conditionalFormatting>
  <conditionalFormatting sqref="A901:D901">
    <cfRule type="expression" dxfId="3669" priority="79" stopIfTrue="1">
      <formula>AND(#REF!&lt;&gt;"COMPOSICAO",#REF!&lt;&gt;"INSUMO",#REF!&lt;&gt;"")</formula>
    </cfRule>
    <cfRule type="expression" dxfId="3668" priority="80" stopIfTrue="1">
      <formula>AND(OR(#REF!="COMPOSICAO",#REF!="INSUMO",#REF!&lt;&gt;""),#REF!&lt;&gt;"")</formula>
    </cfRule>
  </conditionalFormatting>
  <conditionalFormatting sqref="A900:C900">
    <cfRule type="expression" dxfId="3667" priority="77" stopIfTrue="1">
      <formula>AND(#REF!&lt;&gt;"COMPOSICAO",#REF!&lt;&gt;"INSUMO",#REF!&lt;&gt;"")</formula>
    </cfRule>
    <cfRule type="expression" dxfId="3666" priority="78" stopIfTrue="1">
      <formula>AND(OR(#REF!="COMPOSICAO",#REF!="INSUMO",#REF!&lt;&gt;""),#REF!&lt;&gt;"")</formula>
    </cfRule>
  </conditionalFormatting>
  <conditionalFormatting sqref="A911:B911">
    <cfRule type="expression" dxfId="3665" priority="75" stopIfTrue="1">
      <formula>AND(#REF!&lt;&gt;"COMPOSICAO",#REF!&lt;&gt;"INSUMO",#REF!&lt;&gt;"")</formula>
    </cfRule>
    <cfRule type="expression" dxfId="3664" priority="76" stopIfTrue="1">
      <formula>AND(OR(#REF!="COMPOSICAO",#REF!="INSUMO",#REF!&lt;&gt;""),#REF!&lt;&gt;"")</formula>
    </cfRule>
  </conditionalFormatting>
  <conditionalFormatting sqref="A925:B926 D925:D941 E924:F941 A928:B933 A935:B941">
    <cfRule type="expression" dxfId="3663" priority="73" stopIfTrue="1">
      <formula>AND(#REF!&lt;&gt;"COMPOSICAO",#REF!&lt;&gt;"INSUMO",#REF!&lt;&gt;"")</formula>
    </cfRule>
    <cfRule type="expression" dxfId="3662" priority="74" stopIfTrue="1">
      <formula>AND(OR(#REF!="COMPOSICAO",#REF!="INSUMO",#REF!&lt;&gt;""),#REF!&lt;&gt;"")</formula>
    </cfRule>
  </conditionalFormatting>
  <conditionalFormatting sqref="C925:C941">
    <cfRule type="expression" dxfId="3661" priority="71" stopIfTrue="1">
      <formula>AND(#REF!&lt;&gt;"COMPOSICAO",#REF!&lt;&gt;"INSUMO",#REF!&lt;&gt;"")</formula>
    </cfRule>
  </conditionalFormatting>
  <conditionalFormatting sqref="C925:C941">
    <cfRule type="expression" dxfId="3660" priority="72" stopIfTrue="1">
      <formula>AND(OR(#REF!="COMPOSICAO",#REF!="INSUMO",#REF!&lt;&gt;""),#REF!&lt;&gt;"")</formula>
    </cfRule>
  </conditionalFormatting>
  <conditionalFormatting sqref="B927">
    <cfRule type="expression" dxfId="3659" priority="69" stopIfTrue="1">
      <formula>AND(#REF!&lt;&gt;"COMPOSICAO",#REF!&lt;&gt;"INSUMO",#REF!&lt;&gt;"")</formula>
    </cfRule>
    <cfRule type="expression" dxfId="3658" priority="70" stopIfTrue="1">
      <formula>AND(OR(#REF!="COMPOSICAO",#REF!="INSUMO",#REF!&lt;&gt;""),#REF!&lt;&gt;"")</formula>
    </cfRule>
  </conditionalFormatting>
  <conditionalFormatting sqref="A924:D924">
    <cfRule type="expression" dxfId="3657" priority="67" stopIfTrue="1">
      <formula>AND(#REF!&lt;&gt;"COMPOSICAO",#REF!&lt;&gt;"INSUMO",#REF!&lt;&gt;"")</formula>
    </cfRule>
    <cfRule type="expression" dxfId="3656" priority="68" stopIfTrue="1">
      <formula>AND(OR(#REF!="COMPOSICAO",#REF!="INSUMO",#REF!&lt;&gt;""),#REF!&lt;&gt;"")</formula>
    </cfRule>
  </conditionalFormatting>
  <conditionalFormatting sqref="A923:C923">
    <cfRule type="expression" dxfId="3655" priority="65" stopIfTrue="1">
      <formula>AND(#REF!&lt;&gt;"COMPOSICAO",#REF!&lt;&gt;"INSUMO",#REF!&lt;&gt;"")</formula>
    </cfRule>
    <cfRule type="expression" dxfId="3654" priority="66" stopIfTrue="1">
      <formula>AND(OR(#REF!="COMPOSICAO",#REF!="INSUMO",#REF!&lt;&gt;""),#REF!&lt;&gt;"")</formula>
    </cfRule>
  </conditionalFormatting>
  <conditionalFormatting sqref="A934:B934">
    <cfRule type="expression" dxfId="3653" priority="63" stopIfTrue="1">
      <formula>AND(#REF!&lt;&gt;"COMPOSICAO",#REF!&lt;&gt;"INSUMO",#REF!&lt;&gt;"")</formula>
    </cfRule>
    <cfRule type="expression" dxfId="3652" priority="64" stopIfTrue="1">
      <formula>AND(OR(#REF!="COMPOSICAO",#REF!="INSUMO",#REF!&lt;&gt;""),#REF!&lt;&gt;"")</formula>
    </cfRule>
  </conditionalFormatting>
  <conditionalFormatting sqref="A948:B949 D948:D964 E947:F964 A951:B956 A958:B964">
    <cfRule type="expression" dxfId="3651" priority="61" stopIfTrue="1">
      <formula>AND(#REF!&lt;&gt;"COMPOSICAO",#REF!&lt;&gt;"INSUMO",#REF!&lt;&gt;"")</formula>
    </cfRule>
    <cfRule type="expression" dxfId="3650" priority="62" stopIfTrue="1">
      <formula>AND(OR(#REF!="COMPOSICAO",#REF!="INSUMO",#REF!&lt;&gt;""),#REF!&lt;&gt;"")</formula>
    </cfRule>
  </conditionalFormatting>
  <conditionalFormatting sqref="C948:C964">
    <cfRule type="expression" dxfId="3649" priority="59" stopIfTrue="1">
      <formula>AND(#REF!&lt;&gt;"COMPOSICAO",#REF!&lt;&gt;"INSUMO",#REF!&lt;&gt;"")</formula>
    </cfRule>
  </conditionalFormatting>
  <conditionalFormatting sqref="C948:C964">
    <cfRule type="expression" dxfId="3648" priority="60" stopIfTrue="1">
      <formula>AND(OR(#REF!="COMPOSICAO",#REF!="INSUMO",#REF!&lt;&gt;""),#REF!&lt;&gt;"")</formula>
    </cfRule>
  </conditionalFormatting>
  <conditionalFormatting sqref="B950">
    <cfRule type="expression" dxfId="3647" priority="57" stopIfTrue="1">
      <formula>AND(#REF!&lt;&gt;"COMPOSICAO",#REF!&lt;&gt;"INSUMO",#REF!&lt;&gt;"")</formula>
    </cfRule>
    <cfRule type="expression" dxfId="3646" priority="58" stopIfTrue="1">
      <formula>AND(OR(#REF!="COMPOSICAO",#REF!="INSUMO",#REF!&lt;&gt;""),#REF!&lt;&gt;"")</formula>
    </cfRule>
  </conditionalFormatting>
  <conditionalFormatting sqref="A947:D947">
    <cfRule type="expression" dxfId="3645" priority="55" stopIfTrue="1">
      <formula>AND(#REF!&lt;&gt;"COMPOSICAO",#REF!&lt;&gt;"INSUMO",#REF!&lt;&gt;"")</formula>
    </cfRule>
    <cfRule type="expression" dxfId="3644" priority="56" stopIfTrue="1">
      <formula>AND(OR(#REF!="COMPOSICAO",#REF!="INSUMO",#REF!&lt;&gt;""),#REF!&lt;&gt;"")</formula>
    </cfRule>
  </conditionalFormatting>
  <conditionalFormatting sqref="A946:C946">
    <cfRule type="expression" dxfId="3643" priority="53" stopIfTrue="1">
      <formula>AND(#REF!&lt;&gt;"COMPOSICAO",#REF!&lt;&gt;"INSUMO",#REF!&lt;&gt;"")</formula>
    </cfRule>
    <cfRule type="expression" dxfId="3642" priority="54" stopIfTrue="1">
      <formula>AND(OR(#REF!="COMPOSICAO",#REF!="INSUMO",#REF!&lt;&gt;""),#REF!&lt;&gt;"")</formula>
    </cfRule>
  </conditionalFormatting>
  <conditionalFormatting sqref="A957:B957">
    <cfRule type="expression" dxfId="3641" priority="51" stopIfTrue="1">
      <formula>AND(#REF!&lt;&gt;"COMPOSICAO",#REF!&lt;&gt;"INSUMO",#REF!&lt;&gt;"")</formula>
    </cfRule>
    <cfRule type="expression" dxfId="3640" priority="52" stopIfTrue="1">
      <formula>AND(OR(#REF!="COMPOSICAO",#REF!="INSUMO",#REF!&lt;&gt;""),#REF!&lt;&gt;"")</formula>
    </cfRule>
  </conditionalFormatting>
  <conditionalFormatting sqref="A971:B972 D971:D987 E970:F987 A974:B979 A981:B987">
    <cfRule type="expression" dxfId="3639" priority="49" stopIfTrue="1">
      <formula>AND(#REF!&lt;&gt;"COMPOSICAO",#REF!&lt;&gt;"INSUMO",#REF!&lt;&gt;"")</formula>
    </cfRule>
    <cfRule type="expression" dxfId="3638" priority="50" stopIfTrue="1">
      <formula>AND(OR(#REF!="COMPOSICAO",#REF!="INSUMO",#REF!&lt;&gt;""),#REF!&lt;&gt;"")</formula>
    </cfRule>
  </conditionalFormatting>
  <conditionalFormatting sqref="C971:C987">
    <cfRule type="expression" dxfId="3637" priority="47" stopIfTrue="1">
      <formula>AND(#REF!&lt;&gt;"COMPOSICAO",#REF!&lt;&gt;"INSUMO",#REF!&lt;&gt;"")</formula>
    </cfRule>
  </conditionalFormatting>
  <conditionalFormatting sqref="C971:C987">
    <cfRule type="expression" dxfId="3636" priority="48" stopIfTrue="1">
      <formula>AND(OR(#REF!="COMPOSICAO",#REF!="INSUMO",#REF!&lt;&gt;""),#REF!&lt;&gt;"")</formula>
    </cfRule>
  </conditionalFormatting>
  <conditionalFormatting sqref="B973">
    <cfRule type="expression" dxfId="3635" priority="45" stopIfTrue="1">
      <formula>AND(#REF!&lt;&gt;"COMPOSICAO",#REF!&lt;&gt;"INSUMO",#REF!&lt;&gt;"")</formula>
    </cfRule>
    <cfRule type="expression" dxfId="3634" priority="46" stopIfTrue="1">
      <formula>AND(OR(#REF!="COMPOSICAO",#REF!="INSUMO",#REF!&lt;&gt;""),#REF!&lt;&gt;"")</formula>
    </cfRule>
  </conditionalFormatting>
  <conditionalFormatting sqref="A970:D970">
    <cfRule type="expression" dxfId="3633" priority="43" stopIfTrue="1">
      <formula>AND(#REF!&lt;&gt;"COMPOSICAO",#REF!&lt;&gt;"INSUMO",#REF!&lt;&gt;"")</formula>
    </cfRule>
    <cfRule type="expression" dxfId="3632" priority="44" stopIfTrue="1">
      <formula>AND(OR(#REF!="COMPOSICAO",#REF!="INSUMO",#REF!&lt;&gt;""),#REF!&lt;&gt;"")</formula>
    </cfRule>
  </conditionalFormatting>
  <conditionalFormatting sqref="A969:C969">
    <cfRule type="expression" dxfId="3631" priority="41" stopIfTrue="1">
      <formula>AND(#REF!&lt;&gt;"COMPOSICAO",#REF!&lt;&gt;"INSUMO",#REF!&lt;&gt;"")</formula>
    </cfRule>
    <cfRule type="expression" dxfId="3630" priority="42" stopIfTrue="1">
      <formula>AND(OR(#REF!="COMPOSICAO",#REF!="INSUMO",#REF!&lt;&gt;""),#REF!&lt;&gt;"")</formula>
    </cfRule>
  </conditionalFormatting>
  <conditionalFormatting sqref="A980:B980">
    <cfRule type="expression" dxfId="3629" priority="39" stopIfTrue="1">
      <formula>AND(#REF!&lt;&gt;"COMPOSICAO",#REF!&lt;&gt;"INSUMO",#REF!&lt;&gt;"")</formula>
    </cfRule>
    <cfRule type="expression" dxfId="3628" priority="40" stopIfTrue="1">
      <formula>AND(OR(#REF!="COMPOSICAO",#REF!="INSUMO",#REF!&lt;&gt;""),#REF!&lt;&gt;"")</formula>
    </cfRule>
  </conditionalFormatting>
  <conditionalFormatting sqref="A994:B995 D994:D997 E993:F997 A997:B997">
    <cfRule type="expression" dxfId="3627" priority="37" stopIfTrue="1">
      <formula>AND(#REF!&lt;&gt;"COMPOSICAO",#REF!&lt;&gt;"INSUMO",#REF!&lt;&gt;"")</formula>
    </cfRule>
    <cfRule type="expression" dxfId="3626" priority="38" stopIfTrue="1">
      <formula>AND(OR(#REF!="COMPOSICAO",#REF!="INSUMO",#REF!&lt;&gt;""),#REF!&lt;&gt;"")</formula>
    </cfRule>
  </conditionalFormatting>
  <conditionalFormatting sqref="C994:C997">
    <cfRule type="expression" dxfId="3625" priority="35" stopIfTrue="1">
      <formula>AND(#REF!&lt;&gt;"COMPOSICAO",#REF!&lt;&gt;"INSUMO",#REF!&lt;&gt;"")</formula>
    </cfRule>
  </conditionalFormatting>
  <conditionalFormatting sqref="C994:C997">
    <cfRule type="expression" dxfId="3624" priority="36" stopIfTrue="1">
      <formula>AND(OR(#REF!="COMPOSICAO",#REF!="INSUMO",#REF!&lt;&gt;""),#REF!&lt;&gt;"")</formula>
    </cfRule>
  </conditionalFormatting>
  <conditionalFormatting sqref="B996">
    <cfRule type="expression" dxfId="3623" priority="33" stopIfTrue="1">
      <formula>AND(#REF!&lt;&gt;"COMPOSICAO",#REF!&lt;&gt;"INSUMO",#REF!&lt;&gt;"")</formula>
    </cfRule>
    <cfRule type="expression" dxfId="3622" priority="34" stopIfTrue="1">
      <formula>AND(OR(#REF!="COMPOSICAO",#REF!="INSUMO",#REF!&lt;&gt;""),#REF!&lt;&gt;"")</formula>
    </cfRule>
  </conditionalFormatting>
  <conditionalFormatting sqref="A993:D993">
    <cfRule type="expression" dxfId="3621" priority="31" stopIfTrue="1">
      <formula>AND(#REF!&lt;&gt;"COMPOSICAO",#REF!&lt;&gt;"INSUMO",#REF!&lt;&gt;"")</formula>
    </cfRule>
    <cfRule type="expression" dxfId="3620" priority="32" stopIfTrue="1">
      <formula>AND(OR(#REF!="COMPOSICAO",#REF!="INSUMO",#REF!&lt;&gt;""),#REF!&lt;&gt;"")</formula>
    </cfRule>
  </conditionalFormatting>
  <conditionalFormatting sqref="A992:C992">
    <cfRule type="expression" dxfId="3619" priority="29" stopIfTrue="1">
      <formula>AND(#REF!&lt;&gt;"COMPOSICAO",#REF!&lt;&gt;"INSUMO",#REF!&lt;&gt;"")</formula>
    </cfRule>
    <cfRule type="expression" dxfId="3618" priority="30" stopIfTrue="1">
      <formula>AND(OR(#REF!="COMPOSICAO",#REF!="INSUMO",#REF!&lt;&gt;""),#REF!&lt;&gt;"")</formula>
    </cfRule>
  </conditionalFormatting>
  <conditionalFormatting sqref="A1004:B1005 D1004:D1007 E1003:F1007 A1007:B1007">
    <cfRule type="expression" dxfId="3617" priority="25" stopIfTrue="1">
      <formula>AND(#REF!&lt;&gt;"COMPOSICAO",#REF!&lt;&gt;"INSUMO",#REF!&lt;&gt;"")</formula>
    </cfRule>
    <cfRule type="expression" dxfId="3616" priority="26" stopIfTrue="1">
      <formula>AND(OR(#REF!="COMPOSICAO",#REF!="INSUMO",#REF!&lt;&gt;""),#REF!&lt;&gt;"")</formula>
    </cfRule>
  </conditionalFormatting>
  <conditionalFormatting sqref="C1004:C1007">
    <cfRule type="expression" dxfId="3615" priority="23" stopIfTrue="1">
      <formula>AND(#REF!&lt;&gt;"COMPOSICAO",#REF!&lt;&gt;"INSUMO",#REF!&lt;&gt;"")</formula>
    </cfRule>
  </conditionalFormatting>
  <conditionalFormatting sqref="C1004:C1007">
    <cfRule type="expression" dxfId="3614" priority="24" stopIfTrue="1">
      <formula>AND(OR(#REF!="COMPOSICAO",#REF!="INSUMO",#REF!&lt;&gt;""),#REF!&lt;&gt;"")</formula>
    </cfRule>
  </conditionalFormatting>
  <conditionalFormatting sqref="B1006">
    <cfRule type="expression" dxfId="3613" priority="21" stopIfTrue="1">
      <formula>AND(#REF!&lt;&gt;"COMPOSICAO",#REF!&lt;&gt;"INSUMO",#REF!&lt;&gt;"")</formula>
    </cfRule>
    <cfRule type="expression" dxfId="3612" priority="22" stopIfTrue="1">
      <formula>AND(OR(#REF!="COMPOSICAO",#REF!="INSUMO",#REF!&lt;&gt;""),#REF!&lt;&gt;"")</formula>
    </cfRule>
  </conditionalFormatting>
  <conditionalFormatting sqref="A1003:D1003">
    <cfRule type="expression" dxfId="3611" priority="19" stopIfTrue="1">
      <formula>AND(#REF!&lt;&gt;"COMPOSICAO",#REF!&lt;&gt;"INSUMO",#REF!&lt;&gt;"")</formula>
    </cfRule>
    <cfRule type="expression" dxfId="3610" priority="20" stopIfTrue="1">
      <formula>AND(OR(#REF!="COMPOSICAO",#REF!="INSUMO",#REF!&lt;&gt;""),#REF!&lt;&gt;"")</formula>
    </cfRule>
  </conditionalFormatting>
  <conditionalFormatting sqref="A1002:C1002">
    <cfRule type="expression" dxfId="3609" priority="17" stopIfTrue="1">
      <formula>AND(#REF!&lt;&gt;"COMPOSICAO",#REF!&lt;&gt;"INSUMO",#REF!&lt;&gt;"")</formula>
    </cfRule>
    <cfRule type="expression" dxfId="3608" priority="18" stopIfTrue="1">
      <formula>AND(OR(#REF!="COMPOSICAO",#REF!="INSUMO",#REF!&lt;&gt;""),#REF!&lt;&gt;"")</formula>
    </cfRule>
  </conditionalFormatting>
  <conditionalFormatting sqref="A1014:B1015 D1014:D1016 E1013:F1016">
    <cfRule type="expression" dxfId="3607" priority="15" stopIfTrue="1">
      <formula>AND(#REF!&lt;&gt;"COMPOSICAO",#REF!&lt;&gt;"INSUMO",#REF!&lt;&gt;"")</formula>
    </cfRule>
    <cfRule type="expression" dxfId="3606" priority="16" stopIfTrue="1">
      <formula>AND(OR(#REF!="COMPOSICAO",#REF!="INSUMO",#REF!&lt;&gt;""),#REF!&lt;&gt;"")</formula>
    </cfRule>
  </conditionalFormatting>
  <conditionalFormatting sqref="C1014:C1016">
    <cfRule type="expression" dxfId="3605" priority="13" stopIfTrue="1">
      <formula>AND(#REF!&lt;&gt;"COMPOSICAO",#REF!&lt;&gt;"INSUMO",#REF!&lt;&gt;"")</formula>
    </cfRule>
  </conditionalFormatting>
  <conditionalFormatting sqref="C1014:C1016">
    <cfRule type="expression" dxfId="3604" priority="14" stopIfTrue="1">
      <formula>AND(OR(#REF!="COMPOSICAO",#REF!="INSUMO",#REF!&lt;&gt;""),#REF!&lt;&gt;"")</formula>
    </cfRule>
  </conditionalFormatting>
  <conditionalFormatting sqref="B1016">
    <cfRule type="expression" dxfId="3603" priority="11" stopIfTrue="1">
      <formula>AND(#REF!&lt;&gt;"COMPOSICAO",#REF!&lt;&gt;"INSUMO",#REF!&lt;&gt;"")</formula>
    </cfRule>
    <cfRule type="expression" dxfId="3602" priority="12" stopIfTrue="1">
      <formula>AND(OR(#REF!="COMPOSICAO",#REF!="INSUMO",#REF!&lt;&gt;""),#REF!&lt;&gt;"")</formula>
    </cfRule>
  </conditionalFormatting>
  <conditionalFormatting sqref="A1013:D1013">
    <cfRule type="expression" dxfId="3601" priority="9" stopIfTrue="1">
      <formula>AND(#REF!&lt;&gt;"COMPOSICAO",#REF!&lt;&gt;"INSUMO",#REF!&lt;&gt;"")</formula>
    </cfRule>
    <cfRule type="expression" dxfId="3600" priority="10" stopIfTrue="1">
      <formula>AND(OR(#REF!="COMPOSICAO",#REF!="INSUMO",#REF!&lt;&gt;""),#REF!&lt;&gt;"")</formula>
    </cfRule>
  </conditionalFormatting>
  <conditionalFormatting sqref="A1012:C1012">
    <cfRule type="expression" dxfId="3599" priority="7" stopIfTrue="1">
      <formula>AND(#REF!&lt;&gt;"COMPOSICAO",#REF!&lt;&gt;"INSUMO",#REF!&lt;&gt;"")</formula>
    </cfRule>
    <cfRule type="expression" dxfId="3598" priority="8" stopIfTrue="1">
      <formula>AND(OR(#REF!="COMPOSICAO",#REF!="INSUMO",#REF!&lt;&gt;""),#REF!&lt;&gt;"")</formula>
    </cfRule>
  </conditionalFormatting>
  <conditionalFormatting sqref="D141:D142">
    <cfRule type="expression" dxfId="3597" priority="5" stopIfTrue="1">
      <formula>AND(#REF!&lt;&gt;"COMPOSICAO",#REF!&lt;&gt;"INSUMO",#REF!&lt;&gt;"")</formula>
    </cfRule>
    <cfRule type="expression" dxfId="3596" priority="6" stopIfTrue="1">
      <formula>AND(OR(#REF!="COMPOSICAO",#REF!="INSUMO",#REF!&lt;&gt;""),#REF!&lt;&gt;"")</formula>
    </cfRule>
  </conditionalFormatting>
  <conditionalFormatting sqref="D159:D160">
    <cfRule type="expression" dxfId="3595" priority="3" stopIfTrue="1">
      <formula>AND(#REF!&lt;&gt;"COMPOSICAO",#REF!&lt;&gt;"INSUMO",#REF!&lt;&gt;"")</formula>
    </cfRule>
    <cfRule type="expression" dxfId="3594" priority="4" stopIfTrue="1">
      <formula>AND(OR(#REF!="COMPOSICAO",#REF!="INSUMO",#REF!&lt;&gt;""),#REF!&lt;&gt;"")</formula>
    </cfRule>
  </conditionalFormatting>
  <conditionalFormatting sqref="D213:D214">
    <cfRule type="expression" dxfId="3593" priority="1" stopIfTrue="1">
      <formula>AND(#REF!&lt;&gt;"COMPOSICAO",#REF!&lt;&gt;"INSUMO",#REF!&lt;&gt;"")</formula>
    </cfRule>
    <cfRule type="expression" dxfId="3592" priority="2" stopIfTrue="1">
      <formula>AND(OR(#REF!="COMPOSICAO",#REF!="INSUMO",#REF!&lt;&gt;""),#REF!&lt;&gt;"")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32F4-5306-4969-97E4-34CFEF17E1CF}">
  <dimension ref="A1:F41"/>
  <sheetViews>
    <sheetView workbookViewId="0">
      <selection activeCell="C36" sqref="C36"/>
    </sheetView>
  </sheetViews>
  <sheetFormatPr defaultRowHeight="15" x14ac:dyDescent="0.25"/>
  <cols>
    <col min="1" max="1" width="11.140625" customWidth="1"/>
    <col min="2" max="2" width="43.42578125" customWidth="1"/>
    <col min="3" max="3" width="12" customWidth="1"/>
    <col min="4" max="4" width="12.42578125" customWidth="1"/>
    <col min="5" max="6" width="14.28515625" customWidth="1"/>
  </cols>
  <sheetData>
    <row r="1" spans="1:6" ht="15.75" thickBot="1" x14ac:dyDescent="0.3"/>
    <row r="2" spans="1:6" ht="15.75" thickBot="1" x14ac:dyDescent="0.3">
      <c r="A2" s="109" t="s">
        <v>13</v>
      </c>
      <c r="B2" s="110"/>
      <c r="C2" s="110"/>
      <c r="D2" s="110"/>
      <c r="E2" s="110"/>
      <c r="F2" s="111"/>
    </row>
    <row r="3" spans="1:6" ht="15.75" thickBot="1" x14ac:dyDescent="0.3"/>
    <row r="4" spans="1:6" ht="15.75" thickBot="1" x14ac:dyDescent="0.3">
      <c r="A4" s="109" t="s">
        <v>16</v>
      </c>
      <c r="B4" s="110"/>
      <c r="C4" s="110"/>
      <c r="D4" s="110"/>
      <c r="E4" s="110"/>
      <c r="F4" s="111"/>
    </row>
    <row r="5" spans="1:6" ht="15.75" thickBot="1" x14ac:dyDescent="0.3"/>
    <row r="6" spans="1:6" ht="15.75" thickBot="1" x14ac:dyDescent="0.3">
      <c r="A6" s="112" t="s">
        <v>0</v>
      </c>
      <c r="B6" s="113"/>
      <c r="C6" s="113"/>
      <c r="D6" s="113"/>
      <c r="E6" s="113"/>
      <c r="F6" s="114"/>
    </row>
    <row r="7" spans="1:6" ht="15.75" thickBot="1" x14ac:dyDescent="0.3"/>
    <row r="8" spans="1:6" ht="15.75" thickBot="1" x14ac:dyDescent="0.3">
      <c r="A8" s="1"/>
      <c r="B8" s="2" t="s">
        <v>1</v>
      </c>
      <c r="F8" s="30">
        <v>101230</v>
      </c>
    </row>
    <row r="9" spans="1:6" ht="15.75" thickBot="1" x14ac:dyDescent="0.3">
      <c r="A9" s="3"/>
      <c r="B9" s="4" t="s">
        <v>2</v>
      </c>
      <c r="E9" s="5" t="s">
        <v>3</v>
      </c>
      <c r="F9" s="6"/>
    </row>
    <row r="10" spans="1:6" ht="23.25" thickBot="1" x14ac:dyDescent="0.3">
      <c r="A10" s="7" t="s">
        <v>409</v>
      </c>
      <c r="B10" s="8" t="s">
        <v>410</v>
      </c>
      <c r="C10" s="9"/>
      <c r="D10" s="10"/>
      <c r="E10" s="11"/>
      <c r="F10" s="12" t="s">
        <v>30</v>
      </c>
    </row>
    <row r="11" spans="1:6" x14ac:dyDescent="0.25">
      <c r="A11" s="13" t="s">
        <v>4</v>
      </c>
      <c r="B11" s="14" t="s">
        <v>5</v>
      </c>
      <c r="C11" s="14" t="s">
        <v>6</v>
      </c>
      <c r="D11" s="15" t="s">
        <v>7</v>
      </c>
      <c r="E11" s="16" t="s">
        <v>8</v>
      </c>
      <c r="F11" s="17" t="s">
        <v>9</v>
      </c>
    </row>
    <row r="12" spans="1:6" x14ac:dyDescent="0.25">
      <c r="A12" s="18" t="s">
        <v>78</v>
      </c>
      <c r="B12" s="19" t="s">
        <v>79</v>
      </c>
      <c r="C12" s="20" t="s">
        <v>22</v>
      </c>
      <c r="D12" s="21">
        <v>9.5999999999999992E-3</v>
      </c>
      <c r="E12" s="22"/>
      <c r="F12" s="23">
        <f>TRUNC(D12*E12,2)</f>
        <v>0</v>
      </c>
    </row>
    <row r="13" spans="1:6" x14ac:dyDescent="0.25">
      <c r="A13" s="18" t="s">
        <v>78</v>
      </c>
      <c r="B13" s="19" t="s">
        <v>79</v>
      </c>
      <c r="C13" s="20" t="s">
        <v>23</v>
      </c>
      <c r="D13" s="21">
        <v>2.3999999999999998E-3</v>
      </c>
      <c r="E13" s="22"/>
      <c r="F13" s="23">
        <f t="shared" ref="F13:F14" si="0">TRUNC(D13*E13,2)</f>
        <v>0</v>
      </c>
    </row>
    <row r="14" spans="1:6" ht="15.75" thickBot="1" x14ac:dyDescent="0.3">
      <c r="A14" s="18">
        <v>88316</v>
      </c>
      <c r="B14" s="19" t="s">
        <v>11</v>
      </c>
      <c r="C14" s="24" t="s">
        <v>10</v>
      </c>
      <c r="D14" s="21">
        <v>1.2E-2</v>
      </c>
      <c r="E14" s="22"/>
      <c r="F14" s="23">
        <f t="shared" si="0"/>
        <v>0</v>
      </c>
    </row>
    <row r="15" spans="1:6" ht="15.75" thickBot="1" x14ac:dyDescent="0.3">
      <c r="A15" s="25"/>
      <c r="B15" s="26"/>
      <c r="C15" s="26"/>
      <c r="D15" s="27"/>
      <c r="E15" s="28" t="s">
        <v>12</v>
      </c>
      <c r="F15" s="29">
        <f>SUM(F12:F14)</f>
        <v>0</v>
      </c>
    </row>
    <row r="16" spans="1:6" ht="15.75" thickBot="1" x14ac:dyDescent="0.3"/>
    <row r="17" spans="1:6" ht="15.75" thickBot="1" x14ac:dyDescent="0.3">
      <c r="A17" s="1"/>
      <c r="B17" s="2" t="s">
        <v>1</v>
      </c>
      <c r="F17" s="30">
        <v>101125</v>
      </c>
    </row>
    <row r="18" spans="1:6" ht="15.75" thickBot="1" x14ac:dyDescent="0.3">
      <c r="A18" s="3"/>
      <c r="B18" s="4" t="s">
        <v>2</v>
      </c>
      <c r="E18" s="5" t="s">
        <v>3</v>
      </c>
      <c r="F18" s="6"/>
    </row>
    <row r="19" spans="1:6" ht="23.25" thickBot="1" x14ac:dyDescent="0.3">
      <c r="A19" s="7" t="s">
        <v>411</v>
      </c>
      <c r="B19" s="8" t="s">
        <v>412</v>
      </c>
      <c r="C19" s="9"/>
      <c r="D19" s="10"/>
      <c r="E19" s="11"/>
      <c r="F19" s="12" t="s">
        <v>30</v>
      </c>
    </row>
    <row r="20" spans="1:6" x14ac:dyDescent="0.25">
      <c r="A20" s="13" t="s">
        <v>4</v>
      </c>
      <c r="B20" s="14" t="s">
        <v>5</v>
      </c>
      <c r="C20" s="14" t="s">
        <v>6</v>
      </c>
      <c r="D20" s="15" t="s">
        <v>7</v>
      </c>
      <c r="E20" s="16" t="s">
        <v>8</v>
      </c>
      <c r="F20" s="17" t="s">
        <v>9</v>
      </c>
    </row>
    <row r="21" spans="1:6" x14ac:dyDescent="0.25">
      <c r="A21" s="18" t="s">
        <v>979</v>
      </c>
      <c r="B21" s="19" t="s">
        <v>981</v>
      </c>
      <c r="C21" s="20" t="s">
        <v>22</v>
      </c>
      <c r="D21" s="21">
        <v>7.9000000000000008E-3</v>
      </c>
      <c r="E21" s="22"/>
      <c r="F21" s="23">
        <f>TRUNC(D21*E21,2)</f>
        <v>0</v>
      </c>
    </row>
    <row r="22" spans="1:6" x14ac:dyDescent="0.25">
      <c r="A22" s="18" t="s">
        <v>979</v>
      </c>
      <c r="B22" s="19" t="s">
        <v>981</v>
      </c>
      <c r="C22" s="20" t="s">
        <v>23</v>
      </c>
      <c r="D22" s="21">
        <v>1.34E-2</v>
      </c>
      <c r="E22" s="22"/>
      <c r="F22" s="23">
        <f t="shared" ref="F22:F25" si="1">TRUNC(D22*E22,2)</f>
        <v>0</v>
      </c>
    </row>
    <row r="23" spans="1:6" x14ac:dyDescent="0.25">
      <c r="A23" s="18" t="s">
        <v>980</v>
      </c>
      <c r="B23" s="19" t="s">
        <v>982</v>
      </c>
      <c r="C23" s="20" t="s">
        <v>22</v>
      </c>
      <c r="D23" s="21">
        <v>8.3000000000000001E-3</v>
      </c>
      <c r="E23" s="22"/>
      <c r="F23" s="23">
        <f t="shared" ref="F23:F24" si="2">TRUNC(D23*E23,2)</f>
        <v>0</v>
      </c>
    </row>
    <row r="24" spans="1:6" x14ac:dyDescent="0.25">
      <c r="A24" s="18" t="s">
        <v>980</v>
      </c>
      <c r="B24" s="19" t="s">
        <v>982</v>
      </c>
      <c r="C24" s="20" t="s">
        <v>23</v>
      </c>
      <c r="D24" s="21">
        <v>1.0500000000000001E-2</v>
      </c>
      <c r="E24" s="22"/>
      <c r="F24" s="23">
        <f t="shared" si="2"/>
        <v>0</v>
      </c>
    </row>
    <row r="25" spans="1:6" ht="15.75" thickBot="1" x14ac:dyDescent="0.3">
      <c r="A25" s="18">
        <v>88316</v>
      </c>
      <c r="B25" s="19" t="s">
        <v>11</v>
      </c>
      <c r="C25" s="24" t="s">
        <v>10</v>
      </c>
      <c r="D25" s="21">
        <v>2.1299999999999999E-2</v>
      </c>
      <c r="E25" s="22"/>
      <c r="F25" s="23">
        <f t="shared" si="1"/>
        <v>0</v>
      </c>
    </row>
    <row r="26" spans="1:6" ht="15.75" thickBot="1" x14ac:dyDescent="0.3">
      <c r="A26" s="25"/>
      <c r="B26" s="26"/>
      <c r="C26" s="26"/>
      <c r="D26" s="27"/>
      <c r="E26" s="28" t="s">
        <v>12</v>
      </c>
      <c r="F26" s="29">
        <f>SUM(F21:F25)</f>
        <v>0</v>
      </c>
    </row>
    <row r="27" spans="1:6" ht="15.75" thickBot="1" x14ac:dyDescent="0.3"/>
    <row r="28" spans="1:6" ht="15.75" thickBot="1" x14ac:dyDescent="0.3">
      <c r="A28" s="1"/>
      <c r="B28" s="2" t="s">
        <v>1</v>
      </c>
      <c r="F28" s="30">
        <v>5502978</v>
      </c>
    </row>
    <row r="29" spans="1:6" ht="15.75" thickBot="1" x14ac:dyDescent="0.3">
      <c r="A29" s="3"/>
      <c r="B29" s="4" t="s">
        <v>2</v>
      </c>
      <c r="E29" s="5" t="s">
        <v>3</v>
      </c>
      <c r="F29" s="6"/>
    </row>
    <row r="30" spans="1:6" ht="23.25" thickBot="1" x14ac:dyDescent="0.3">
      <c r="A30" s="7" t="s">
        <v>413</v>
      </c>
      <c r="B30" s="8" t="s">
        <v>414</v>
      </c>
      <c r="C30" s="9"/>
      <c r="D30" s="10"/>
      <c r="E30" s="11"/>
      <c r="F30" s="12" t="s">
        <v>30</v>
      </c>
    </row>
    <row r="31" spans="1:6" x14ac:dyDescent="0.25">
      <c r="A31" s="13" t="s">
        <v>4</v>
      </c>
      <c r="B31" s="14" t="s">
        <v>5</v>
      </c>
      <c r="C31" s="14" t="s">
        <v>6</v>
      </c>
      <c r="D31" s="15" t="s">
        <v>7</v>
      </c>
      <c r="E31" s="16" t="s">
        <v>8</v>
      </c>
      <c r="F31" s="17" t="s">
        <v>9</v>
      </c>
    </row>
    <row r="32" spans="1:6" x14ac:dyDescent="0.25">
      <c r="A32" s="55" t="s">
        <v>983</v>
      </c>
      <c r="B32" s="19" t="s">
        <v>985</v>
      </c>
      <c r="C32" s="20" t="s">
        <v>22</v>
      </c>
      <c r="D32" s="21">
        <f>0.52/168.2</f>
        <v>3.0915576694411418E-3</v>
      </c>
      <c r="E32" s="22"/>
      <c r="F32" s="23">
        <f>TRUNC(D32*E32,2)</f>
        <v>0</v>
      </c>
    </row>
    <row r="33" spans="1:6" x14ac:dyDescent="0.25">
      <c r="A33" s="55" t="s">
        <v>983</v>
      </c>
      <c r="B33" s="19" t="s">
        <v>985</v>
      </c>
      <c r="C33" s="20" t="s">
        <v>23</v>
      </c>
      <c r="D33" s="21">
        <f>0.48/168.2</f>
        <v>2.8537455410225922E-3</v>
      </c>
      <c r="E33" s="22"/>
      <c r="F33" s="23">
        <f t="shared" ref="F33:F40" si="3">TRUNC(D33*E33,2)</f>
        <v>0</v>
      </c>
    </row>
    <row r="34" spans="1:6" ht="22.5" x14ac:dyDescent="0.25">
      <c r="A34" s="57" t="s">
        <v>21</v>
      </c>
      <c r="B34" s="19" t="s">
        <v>26</v>
      </c>
      <c r="C34" s="20" t="s">
        <v>22</v>
      </c>
      <c r="D34" s="21">
        <f>1/168.2</f>
        <v>5.945303210463734E-3</v>
      </c>
      <c r="E34" s="22"/>
      <c r="F34" s="23">
        <f t="shared" si="3"/>
        <v>0</v>
      </c>
    </row>
    <row r="35" spans="1:6" x14ac:dyDescent="0.25">
      <c r="A35" s="57" t="s">
        <v>984</v>
      </c>
      <c r="B35" s="19" t="s">
        <v>986</v>
      </c>
      <c r="C35" s="20" t="s">
        <v>22</v>
      </c>
      <c r="D35" s="21">
        <f>1/168.2</f>
        <v>5.945303210463734E-3</v>
      </c>
      <c r="E35" s="22"/>
      <c r="F35" s="23">
        <f t="shared" si="3"/>
        <v>0</v>
      </c>
    </row>
    <row r="36" spans="1:6" x14ac:dyDescent="0.25">
      <c r="A36" s="18" t="s">
        <v>19</v>
      </c>
      <c r="B36" s="19" t="s">
        <v>24</v>
      </c>
      <c r="C36" s="24" t="s">
        <v>22</v>
      </c>
      <c r="D36" s="21">
        <f>0.9/168.2</f>
        <v>5.3507728894173611E-3</v>
      </c>
      <c r="E36" s="22"/>
      <c r="F36" s="23">
        <f t="shared" ref="F36:F39" si="4">TRUNC(D36*E36,2)</f>
        <v>0</v>
      </c>
    </row>
    <row r="37" spans="1:6" x14ac:dyDescent="0.25">
      <c r="A37" s="18" t="s">
        <v>19</v>
      </c>
      <c r="B37" s="19" t="s">
        <v>24</v>
      </c>
      <c r="C37" s="24" t="s">
        <v>23</v>
      </c>
      <c r="D37" s="21">
        <f>0.1/168.2</f>
        <v>5.9453032104637342E-4</v>
      </c>
      <c r="E37" s="22"/>
      <c r="F37" s="23">
        <f t="shared" si="4"/>
        <v>0</v>
      </c>
    </row>
    <row r="38" spans="1:6" x14ac:dyDescent="0.25">
      <c r="A38" s="18" t="s">
        <v>20</v>
      </c>
      <c r="B38" s="19" t="s">
        <v>25</v>
      </c>
      <c r="C38" s="24" t="s">
        <v>22</v>
      </c>
      <c r="D38" s="21">
        <f>0.29/168.2</f>
        <v>1.7241379310344827E-3</v>
      </c>
      <c r="E38" s="22"/>
      <c r="F38" s="23">
        <f t="shared" si="4"/>
        <v>0</v>
      </c>
    </row>
    <row r="39" spans="1:6" x14ac:dyDescent="0.25">
      <c r="A39" s="18" t="s">
        <v>20</v>
      </c>
      <c r="B39" s="19" t="s">
        <v>25</v>
      </c>
      <c r="C39" s="24" t="s">
        <v>23</v>
      </c>
      <c r="D39" s="21">
        <f>0.71/168.2</f>
        <v>4.2211652794292513E-3</v>
      </c>
      <c r="E39" s="22"/>
      <c r="F39" s="23">
        <f t="shared" si="4"/>
        <v>0</v>
      </c>
    </row>
    <row r="40" spans="1:6" ht="15.75" thickBot="1" x14ac:dyDescent="0.3">
      <c r="A40" s="18">
        <v>88316</v>
      </c>
      <c r="B40" s="19" t="s">
        <v>11</v>
      </c>
      <c r="C40" s="24" t="s">
        <v>10</v>
      </c>
      <c r="D40" s="21">
        <f>1/168.2</f>
        <v>5.945303210463734E-3</v>
      </c>
      <c r="E40" s="22"/>
      <c r="F40" s="23">
        <f t="shared" si="3"/>
        <v>0</v>
      </c>
    </row>
    <row r="41" spans="1:6" ht="15.75" thickBot="1" x14ac:dyDescent="0.3">
      <c r="A41" s="25"/>
      <c r="B41" s="26"/>
      <c r="C41" s="26"/>
      <c r="D41" s="27"/>
      <c r="E41" s="28" t="s">
        <v>12</v>
      </c>
      <c r="F41" s="29">
        <f>SUM(F32:F40)</f>
        <v>0</v>
      </c>
    </row>
  </sheetData>
  <mergeCells count="3">
    <mergeCell ref="A2:F2"/>
    <mergeCell ref="A4:F4"/>
    <mergeCell ref="A6:F6"/>
  </mergeCells>
  <conditionalFormatting sqref="D12:D14 E11:F14 E31:F40 D32:D40">
    <cfRule type="expression" dxfId="3591" priority="59" stopIfTrue="1">
      <formula>AND(#REF!&lt;&gt;"COMPOSICAO",#REF!&lt;&gt;"INSUMO",#REF!&lt;&gt;"")</formula>
    </cfRule>
    <cfRule type="expression" dxfId="3590" priority="60" stopIfTrue="1">
      <formula>AND(OR(#REF!="COMPOSICAO",#REF!="INSUMO",#REF!&lt;&gt;""),#REF!&lt;&gt;"")</formula>
    </cfRule>
  </conditionalFormatting>
  <conditionalFormatting sqref="A11:D11">
    <cfRule type="expression" dxfId="3589" priority="53" stopIfTrue="1">
      <formula>AND(#REF!&lt;&gt;"COMPOSICAO",#REF!&lt;&gt;"INSUMO",#REF!&lt;&gt;"")</formula>
    </cfRule>
    <cfRule type="expression" dxfId="3588" priority="54" stopIfTrue="1">
      <formula>AND(OR(#REF!="COMPOSICAO",#REF!="INSUMO",#REF!&lt;&gt;""),#REF!&lt;&gt;"")</formula>
    </cfRule>
  </conditionalFormatting>
  <conditionalFormatting sqref="A10:C10">
    <cfRule type="expression" dxfId="3587" priority="51" stopIfTrue="1">
      <formula>AND(#REF!&lt;&gt;"COMPOSICAO",#REF!&lt;&gt;"INSUMO",#REF!&lt;&gt;"")</formula>
    </cfRule>
    <cfRule type="expression" dxfId="3586" priority="52" stopIfTrue="1">
      <formula>AND(OR(#REF!="COMPOSICAO",#REF!="INSUMO",#REF!&lt;&gt;""),#REF!&lt;&gt;"")</formula>
    </cfRule>
  </conditionalFormatting>
  <conditionalFormatting sqref="A12:B13">
    <cfRule type="expression" dxfId="3585" priority="49" stopIfTrue="1">
      <formula>AND(#REF!&lt;&gt;"COMPOSICAO",#REF!&lt;&gt;"INSUMO",#REF!&lt;&gt;"")</formula>
    </cfRule>
    <cfRule type="expression" dxfId="3584" priority="50" stopIfTrue="1">
      <formula>AND(OR(#REF!="COMPOSICAO",#REF!="INSUMO",#REF!&lt;&gt;""),#REF!&lt;&gt;"")</formula>
    </cfRule>
  </conditionalFormatting>
  <conditionalFormatting sqref="C12:C13 C32:C39">
    <cfRule type="expression" dxfId="3583" priority="47" stopIfTrue="1">
      <formula>AND(#REF!&lt;&gt;"COMPOSICAO",#REF!&lt;&gt;"INSUMO",#REF!&lt;&gt;"")</formula>
    </cfRule>
  </conditionalFormatting>
  <conditionalFormatting sqref="C12:C13 C32:C39">
    <cfRule type="expression" dxfId="3582" priority="48" stopIfTrue="1">
      <formula>AND(OR(#REF!="COMPOSICAO",#REF!="INSUMO",#REF!&lt;&gt;""),#REF!&lt;&gt;"")</formula>
    </cfRule>
  </conditionalFormatting>
  <conditionalFormatting sqref="A14:B14">
    <cfRule type="expression" dxfId="3581" priority="45" stopIfTrue="1">
      <formula>AND(#REF!&lt;&gt;"COMPOSICAO",#REF!&lt;&gt;"INSUMO",#REF!&lt;&gt;"")</formula>
    </cfRule>
    <cfRule type="expression" dxfId="3580" priority="46" stopIfTrue="1">
      <formula>AND(OR(#REF!="COMPOSICAO",#REF!="INSUMO",#REF!&lt;&gt;""),#REF!&lt;&gt;"")</formula>
    </cfRule>
  </conditionalFormatting>
  <conditionalFormatting sqref="C14">
    <cfRule type="expression" dxfId="3579" priority="43" stopIfTrue="1">
      <formula>AND(#REF!&lt;&gt;"COMPOSICAO",#REF!&lt;&gt;"INSUMO",#REF!&lt;&gt;"")</formula>
    </cfRule>
  </conditionalFormatting>
  <conditionalFormatting sqref="C14">
    <cfRule type="expression" dxfId="3578" priority="44" stopIfTrue="1">
      <formula>AND(OR(#REF!="COMPOSICAO",#REF!="INSUMO",#REF!&lt;&gt;""),#REF!&lt;&gt;"")</formula>
    </cfRule>
  </conditionalFormatting>
  <conditionalFormatting sqref="D21:D25 E20:F25">
    <cfRule type="expression" dxfId="3577" priority="41" stopIfTrue="1">
      <formula>AND(#REF!&lt;&gt;"COMPOSICAO",#REF!&lt;&gt;"INSUMO",#REF!&lt;&gt;"")</formula>
    </cfRule>
    <cfRule type="expression" dxfId="3576" priority="42" stopIfTrue="1">
      <formula>AND(OR(#REF!="COMPOSICAO",#REF!="INSUMO",#REF!&lt;&gt;""),#REF!&lt;&gt;"")</formula>
    </cfRule>
  </conditionalFormatting>
  <conditionalFormatting sqref="A20:D20">
    <cfRule type="expression" dxfId="3575" priority="39" stopIfTrue="1">
      <formula>AND(#REF!&lt;&gt;"COMPOSICAO",#REF!&lt;&gt;"INSUMO",#REF!&lt;&gt;"")</formula>
    </cfRule>
    <cfRule type="expression" dxfId="3574" priority="40" stopIfTrue="1">
      <formula>AND(OR(#REF!="COMPOSICAO",#REF!="INSUMO",#REF!&lt;&gt;""),#REF!&lt;&gt;"")</formula>
    </cfRule>
  </conditionalFormatting>
  <conditionalFormatting sqref="A19:C19">
    <cfRule type="expression" dxfId="3573" priority="37" stopIfTrue="1">
      <formula>AND(#REF!&lt;&gt;"COMPOSICAO",#REF!&lt;&gt;"INSUMO",#REF!&lt;&gt;"")</formula>
    </cfRule>
    <cfRule type="expression" dxfId="3572" priority="38" stopIfTrue="1">
      <formula>AND(OR(#REF!="COMPOSICAO",#REF!="INSUMO",#REF!&lt;&gt;""),#REF!&lt;&gt;"")</formula>
    </cfRule>
  </conditionalFormatting>
  <conditionalFormatting sqref="A21:B24">
    <cfRule type="expression" dxfId="3571" priority="35" stopIfTrue="1">
      <formula>AND(#REF!&lt;&gt;"COMPOSICAO",#REF!&lt;&gt;"INSUMO",#REF!&lt;&gt;"")</formula>
    </cfRule>
    <cfRule type="expression" dxfId="3570" priority="36" stopIfTrue="1">
      <formula>AND(OR(#REF!="COMPOSICAO",#REF!="INSUMO",#REF!&lt;&gt;""),#REF!&lt;&gt;"")</formula>
    </cfRule>
  </conditionalFormatting>
  <conditionalFormatting sqref="C21:C24">
    <cfRule type="expression" dxfId="3569" priority="33" stopIfTrue="1">
      <formula>AND(#REF!&lt;&gt;"COMPOSICAO",#REF!&lt;&gt;"INSUMO",#REF!&lt;&gt;"")</formula>
    </cfRule>
  </conditionalFormatting>
  <conditionalFormatting sqref="C21:C24">
    <cfRule type="expression" dxfId="3568" priority="34" stopIfTrue="1">
      <formula>AND(OR(#REF!="COMPOSICAO",#REF!="INSUMO",#REF!&lt;&gt;""),#REF!&lt;&gt;"")</formula>
    </cfRule>
  </conditionalFormatting>
  <conditionalFormatting sqref="A25:B25">
    <cfRule type="expression" dxfId="3567" priority="31" stopIfTrue="1">
      <formula>AND(#REF!&lt;&gt;"COMPOSICAO",#REF!&lt;&gt;"INSUMO",#REF!&lt;&gt;"")</formula>
    </cfRule>
    <cfRule type="expression" dxfId="3566" priority="32" stopIfTrue="1">
      <formula>AND(OR(#REF!="COMPOSICAO",#REF!="INSUMO",#REF!&lt;&gt;""),#REF!&lt;&gt;"")</formula>
    </cfRule>
  </conditionalFormatting>
  <conditionalFormatting sqref="C25">
    <cfRule type="expression" dxfId="3565" priority="29" stopIfTrue="1">
      <formula>AND(#REF!&lt;&gt;"COMPOSICAO",#REF!&lt;&gt;"INSUMO",#REF!&lt;&gt;"")</formula>
    </cfRule>
  </conditionalFormatting>
  <conditionalFormatting sqref="C25">
    <cfRule type="expression" dxfId="3564" priority="30" stopIfTrue="1">
      <formula>AND(OR(#REF!="COMPOSICAO",#REF!="INSUMO",#REF!&lt;&gt;""),#REF!&lt;&gt;"")</formula>
    </cfRule>
  </conditionalFormatting>
  <conditionalFormatting sqref="A31:D31">
    <cfRule type="expression" dxfId="3563" priority="25" stopIfTrue="1">
      <formula>AND(#REF!&lt;&gt;"COMPOSICAO",#REF!&lt;&gt;"INSUMO",#REF!&lt;&gt;"")</formula>
    </cfRule>
    <cfRule type="expression" dxfId="3562" priority="26" stopIfTrue="1">
      <formula>AND(OR(#REF!="COMPOSICAO",#REF!="INSUMO",#REF!&lt;&gt;""),#REF!&lt;&gt;"")</formula>
    </cfRule>
  </conditionalFormatting>
  <conditionalFormatting sqref="A30:C30">
    <cfRule type="expression" dxfId="3561" priority="23" stopIfTrue="1">
      <formula>AND(#REF!&lt;&gt;"COMPOSICAO",#REF!&lt;&gt;"INSUMO",#REF!&lt;&gt;"")</formula>
    </cfRule>
    <cfRule type="expression" dxfId="3560" priority="24" stopIfTrue="1">
      <formula>AND(OR(#REF!="COMPOSICAO",#REF!="INSUMO",#REF!&lt;&gt;""),#REF!&lt;&gt;"")</formula>
    </cfRule>
  </conditionalFormatting>
  <conditionalFormatting sqref="A36:B39 B32:B35">
    <cfRule type="expression" dxfId="3559" priority="21" stopIfTrue="1">
      <formula>AND(#REF!&lt;&gt;"COMPOSICAO",#REF!&lt;&gt;"INSUMO",#REF!&lt;&gt;"")</formula>
    </cfRule>
    <cfRule type="expression" dxfId="3558" priority="22" stopIfTrue="1">
      <formula>AND(OR(#REF!="COMPOSICAO",#REF!="INSUMO",#REF!&lt;&gt;""),#REF!&lt;&gt;"")</formula>
    </cfRule>
  </conditionalFormatting>
  <conditionalFormatting sqref="A40:B40">
    <cfRule type="expression" dxfId="3557" priority="17" stopIfTrue="1">
      <formula>AND(#REF!&lt;&gt;"COMPOSICAO",#REF!&lt;&gt;"INSUMO",#REF!&lt;&gt;"")</formula>
    </cfRule>
    <cfRule type="expression" dxfId="3556" priority="18" stopIfTrue="1">
      <formula>AND(OR(#REF!="COMPOSICAO",#REF!="INSUMO",#REF!&lt;&gt;""),#REF!&lt;&gt;"")</formula>
    </cfRule>
  </conditionalFormatting>
  <conditionalFormatting sqref="C40">
    <cfRule type="expression" dxfId="3555" priority="15" stopIfTrue="1">
      <formula>AND(#REF!&lt;&gt;"COMPOSICAO",#REF!&lt;&gt;"INSUMO",#REF!&lt;&gt;"")</formula>
    </cfRule>
  </conditionalFormatting>
  <conditionalFormatting sqref="C40">
    <cfRule type="expression" dxfId="3554" priority="16" stopIfTrue="1">
      <formula>AND(OR(#REF!="COMPOSICAO",#REF!="INSUMO",#REF!&lt;&gt;""),#REF!&lt;&gt;"")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81DF4-93F1-47DE-A860-473061E7916D}">
  <dimension ref="A1:F1299"/>
  <sheetViews>
    <sheetView tabSelected="1" workbookViewId="0">
      <selection activeCell="O13" sqref="O13"/>
    </sheetView>
  </sheetViews>
  <sheetFormatPr defaultRowHeight="15" x14ac:dyDescent="0.25"/>
  <cols>
    <col min="1" max="1" width="11.85546875" customWidth="1"/>
    <col min="2" max="2" width="43.42578125" customWidth="1"/>
    <col min="3" max="3" width="12" customWidth="1"/>
    <col min="4" max="4" width="12.42578125" customWidth="1"/>
    <col min="5" max="6" width="14.28515625" customWidth="1"/>
  </cols>
  <sheetData>
    <row r="1" spans="1:6" ht="15.75" thickBot="1" x14ac:dyDescent="0.3"/>
    <row r="2" spans="1:6" ht="15.75" thickBot="1" x14ac:dyDescent="0.3">
      <c r="A2" s="109" t="s">
        <v>13</v>
      </c>
      <c r="B2" s="110"/>
      <c r="C2" s="110"/>
      <c r="D2" s="110"/>
      <c r="E2" s="110"/>
      <c r="F2" s="111"/>
    </row>
    <row r="3" spans="1:6" ht="15.75" thickBot="1" x14ac:dyDescent="0.3"/>
    <row r="4" spans="1:6" ht="15.75" thickBot="1" x14ac:dyDescent="0.3">
      <c r="A4" s="109" t="s">
        <v>1342</v>
      </c>
      <c r="B4" s="110"/>
      <c r="C4" s="110"/>
      <c r="D4" s="110"/>
      <c r="E4" s="110"/>
      <c r="F4" s="111"/>
    </row>
    <row r="5" spans="1:6" ht="15.75" thickBot="1" x14ac:dyDescent="0.3"/>
    <row r="6" spans="1:6" ht="15.75" thickBot="1" x14ac:dyDescent="0.3">
      <c r="A6" s="112" t="s">
        <v>0</v>
      </c>
      <c r="B6" s="113"/>
      <c r="C6" s="113"/>
      <c r="D6" s="113"/>
      <c r="E6" s="113"/>
      <c r="F6" s="114"/>
    </row>
    <row r="7" spans="1:6" ht="15.75" thickBot="1" x14ac:dyDescent="0.3"/>
    <row r="8" spans="1:6" ht="15.75" thickBot="1" x14ac:dyDescent="0.3">
      <c r="A8" s="1"/>
      <c r="B8" s="2" t="s">
        <v>1</v>
      </c>
      <c r="F8" s="30">
        <v>96385</v>
      </c>
    </row>
    <row r="9" spans="1:6" ht="15.75" thickBot="1" x14ac:dyDescent="0.3">
      <c r="A9" s="3"/>
      <c r="B9" s="4" t="s">
        <v>2</v>
      </c>
      <c r="E9" s="5" t="s">
        <v>3</v>
      </c>
      <c r="F9" s="6"/>
    </row>
    <row r="10" spans="1:6" ht="38.25" customHeight="1" thickBot="1" x14ac:dyDescent="0.3">
      <c r="A10" s="7" t="s">
        <v>415</v>
      </c>
      <c r="B10" s="8" t="s">
        <v>1005</v>
      </c>
      <c r="C10" s="9"/>
      <c r="D10" s="10"/>
      <c r="E10" s="11"/>
      <c r="F10" s="12" t="s">
        <v>30</v>
      </c>
    </row>
    <row r="11" spans="1:6" x14ac:dyDescent="0.25">
      <c r="A11" s="13" t="s">
        <v>4</v>
      </c>
      <c r="B11" s="14" t="s">
        <v>5</v>
      </c>
      <c r="C11" s="14" t="s">
        <v>6</v>
      </c>
      <c r="D11" s="15" t="s">
        <v>7</v>
      </c>
      <c r="E11" s="16" t="s">
        <v>8</v>
      </c>
      <c r="F11" s="17" t="s">
        <v>9</v>
      </c>
    </row>
    <row r="12" spans="1:6" x14ac:dyDescent="0.25">
      <c r="A12" s="58" t="s">
        <v>20</v>
      </c>
      <c r="B12" s="19" t="s">
        <v>25</v>
      </c>
      <c r="C12" s="20" t="s">
        <v>22</v>
      </c>
      <c r="D12" s="21">
        <v>6.0000000000000001E-3</v>
      </c>
      <c r="E12" s="22"/>
      <c r="F12" s="23">
        <f>TRUNC(D12*E12,2)</f>
        <v>0</v>
      </c>
    </row>
    <row r="13" spans="1:6" x14ac:dyDescent="0.25">
      <c r="A13" s="58" t="s">
        <v>20</v>
      </c>
      <c r="B13" s="19" t="s">
        <v>25</v>
      </c>
      <c r="C13" s="20" t="s">
        <v>23</v>
      </c>
      <c r="D13" s="21">
        <v>2.7E-2</v>
      </c>
      <c r="E13" s="22"/>
      <c r="F13" s="23">
        <f t="shared" ref="F13:F18" si="0">TRUNC(D13*E13,2)</f>
        <v>0</v>
      </c>
    </row>
    <row r="14" spans="1:6" ht="22.5" x14ac:dyDescent="0.25">
      <c r="A14" s="59" t="s">
        <v>21</v>
      </c>
      <c r="B14" s="19" t="s">
        <v>26</v>
      </c>
      <c r="C14" s="20" t="s">
        <v>22</v>
      </c>
      <c r="D14" s="21">
        <v>0.01</v>
      </c>
      <c r="E14" s="22"/>
      <c r="F14" s="23">
        <f t="shared" si="0"/>
        <v>0</v>
      </c>
    </row>
    <row r="15" spans="1:6" ht="22.5" x14ac:dyDescent="0.25">
      <c r="A15" s="59" t="s">
        <v>21</v>
      </c>
      <c r="B15" s="19" t="s">
        <v>26</v>
      </c>
      <c r="C15" s="20" t="s">
        <v>23</v>
      </c>
      <c r="D15" s="21">
        <v>2.3E-2</v>
      </c>
      <c r="E15" s="22"/>
      <c r="F15" s="23">
        <f t="shared" ref="F15" si="1">TRUNC(D15*E15,2)</f>
        <v>0</v>
      </c>
    </row>
    <row r="16" spans="1:6" x14ac:dyDescent="0.25">
      <c r="A16" s="59" t="s">
        <v>19</v>
      </c>
      <c r="B16" s="19" t="s">
        <v>24</v>
      </c>
      <c r="C16" s="20" t="s">
        <v>22</v>
      </c>
      <c r="D16" s="21">
        <v>4.0000000000000001E-3</v>
      </c>
      <c r="E16" s="22"/>
      <c r="F16" s="23">
        <f t="shared" si="0"/>
        <v>0</v>
      </c>
    </row>
    <row r="17" spans="1:6" x14ac:dyDescent="0.25">
      <c r="A17" s="60" t="s">
        <v>19</v>
      </c>
      <c r="B17" s="19" t="s">
        <v>24</v>
      </c>
      <c r="C17" s="20" t="s">
        <v>23</v>
      </c>
      <c r="D17" s="21">
        <v>3.0000000000000001E-3</v>
      </c>
      <c r="E17" s="22"/>
      <c r="F17" s="23">
        <f t="shared" si="0"/>
        <v>0</v>
      </c>
    </row>
    <row r="18" spans="1:6" x14ac:dyDescent="0.25">
      <c r="A18" s="59">
        <v>88316</v>
      </c>
      <c r="B18" s="19" t="s">
        <v>11</v>
      </c>
      <c r="C18" s="24" t="s">
        <v>10</v>
      </c>
      <c r="D18" s="21">
        <v>3.3000000000000002E-2</v>
      </c>
      <c r="E18" s="22"/>
      <c r="F18" s="23">
        <f t="shared" si="0"/>
        <v>0</v>
      </c>
    </row>
    <row r="19" spans="1:6" ht="15.75" thickBot="1" x14ac:dyDescent="0.3">
      <c r="A19" s="30">
        <v>368</v>
      </c>
      <c r="B19" s="45" t="s">
        <v>36</v>
      </c>
      <c r="C19" s="42" t="s">
        <v>28</v>
      </c>
      <c r="D19" s="31">
        <v>1.1599999999999999</v>
      </c>
      <c r="E19" s="22"/>
      <c r="F19" s="23">
        <f t="shared" ref="F19" si="2">TRUNC(D19*E19,2)</f>
        <v>0</v>
      </c>
    </row>
    <row r="20" spans="1:6" ht="15.75" thickBot="1" x14ac:dyDescent="0.3">
      <c r="A20" s="25"/>
      <c r="B20" s="26"/>
      <c r="C20" s="26"/>
      <c r="D20" s="27"/>
      <c r="E20" s="28" t="s">
        <v>12</v>
      </c>
      <c r="F20" s="29">
        <f>SUM(F12:F19)</f>
        <v>0</v>
      </c>
    </row>
    <row r="21" spans="1:6" ht="15.75" thickBot="1" x14ac:dyDescent="0.3"/>
    <row r="22" spans="1:6" ht="15.75" thickBot="1" x14ac:dyDescent="0.3">
      <c r="A22" s="1"/>
      <c r="B22" s="2" t="s">
        <v>1</v>
      </c>
      <c r="F22" s="30"/>
    </row>
    <row r="23" spans="1:6" ht="15.75" thickBot="1" x14ac:dyDescent="0.3">
      <c r="A23" s="3"/>
      <c r="B23" s="4" t="s">
        <v>2</v>
      </c>
      <c r="E23" s="5" t="s">
        <v>3</v>
      </c>
      <c r="F23" s="6"/>
    </row>
    <row r="24" spans="1:6" ht="34.5" thickBot="1" x14ac:dyDescent="0.3">
      <c r="A24" s="7" t="s">
        <v>416</v>
      </c>
      <c r="B24" s="8" t="s">
        <v>1004</v>
      </c>
      <c r="C24" s="9"/>
      <c r="D24" s="10"/>
      <c r="E24" s="11"/>
      <c r="F24" s="12" t="s">
        <v>30</v>
      </c>
    </row>
    <row r="25" spans="1:6" x14ac:dyDescent="0.25">
      <c r="A25" s="13" t="s">
        <v>4</v>
      </c>
      <c r="B25" s="14" t="s">
        <v>5</v>
      </c>
      <c r="C25" s="14" t="s">
        <v>6</v>
      </c>
      <c r="D25" s="15" t="s">
        <v>7</v>
      </c>
      <c r="E25" s="16" t="s">
        <v>8</v>
      </c>
      <c r="F25" s="17" t="s">
        <v>9</v>
      </c>
    </row>
    <row r="26" spans="1:6" x14ac:dyDescent="0.25">
      <c r="A26" s="58" t="s">
        <v>20</v>
      </c>
      <c r="B26" s="19" t="s">
        <v>25</v>
      </c>
      <c r="C26" s="20" t="s">
        <v>22</v>
      </c>
      <c r="D26" s="21">
        <v>6.0000000000000001E-3</v>
      </c>
      <c r="E26" s="22"/>
      <c r="F26" s="23">
        <f>TRUNC(D26*E26,2)</f>
        <v>0</v>
      </c>
    </row>
    <row r="27" spans="1:6" x14ac:dyDescent="0.25">
      <c r="A27" s="58" t="s">
        <v>20</v>
      </c>
      <c r="B27" s="19" t="s">
        <v>25</v>
      </c>
      <c r="C27" s="20" t="s">
        <v>23</v>
      </c>
      <c r="D27" s="21">
        <v>2.7E-2</v>
      </c>
      <c r="E27" s="22"/>
      <c r="F27" s="23">
        <f t="shared" ref="F27:F33" si="3">TRUNC(D27*E27,2)</f>
        <v>0</v>
      </c>
    </row>
    <row r="28" spans="1:6" ht="22.5" x14ac:dyDescent="0.25">
      <c r="A28" s="59" t="s">
        <v>21</v>
      </c>
      <c r="B28" s="19" t="s">
        <v>26</v>
      </c>
      <c r="C28" s="20" t="s">
        <v>22</v>
      </c>
      <c r="D28" s="21">
        <v>0.01</v>
      </c>
      <c r="E28" s="22"/>
      <c r="F28" s="23">
        <f t="shared" si="3"/>
        <v>0</v>
      </c>
    </row>
    <row r="29" spans="1:6" ht="22.5" x14ac:dyDescent="0.25">
      <c r="A29" s="59" t="s">
        <v>21</v>
      </c>
      <c r="B29" s="19" t="s">
        <v>26</v>
      </c>
      <c r="C29" s="20" t="s">
        <v>23</v>
      </c>
      <c r="D29" s="21">
        <v>2.3E-2</v>
      </c>
      <c r="E29" s="22"/>
      <c r="F29" s="23">
        <f t="shared" si="3"/>
        <v>0</v>
      </c>
    </row>
    <row r="30" spans="1:6" x14ac:dyDescent="0.25">
      <c r="A30" s="59" t="s">
        <v>19</v>
      </c>
      <c r="B30" s="19" t="s">
        <v>24</v>
      </c>
      <c r="C30" s="20" t="s">
        <v>22</v>
      </c>
      <c r="D30" s="21">
        <v>4.0000000000000001E-3</v>
      </c>
      <c r="E30" s="22"/>
      <c r="F30" s="23">
        <f t="shared" si="3"/>
        <v>0</v>
      </c>
    </row>
    <row r="31" spans="1:6" x14ac:dyDescent="0.25">
      <c r="A31" s="60" t="s">
        <v>19</v>
      </c>
      <c r="B31" s="19" t="s">
        <v>24</v>
      </c>
      <c r="C31" s="20" t="s">
        <v>23</v>
      </c>
      <c r="D31" s="21">
        <v>3.0000000000000001E-3</v>
      </c>
      <c r="E31" s="22"/>
      <c r="F31" s="23">
        <f t="shared" si="3"/>
        <v>0</v>
      </c>
    </row>
    <row r="32" spans="1:6" x14ac:dyDescent="0.25">
      <c r="A32" s="59">
        <v>88316</v>
      </c>
      <c r="B32" s="19" t="s">
        <v>11</v>
      </c>
      <c r="C32" s="24" t="s">
        <v>10</v>
      </c>
      <c r="D32" s="21">
        <v>3.3000000000000002E-2</v>
      </c>
      <c r="E32" s="22"/>
      <c r="F32" s="23">
        <f t="shared" si="3"/>
        <v>0</v>
      </c>
    </row>
    <row r="33" spans="1:6" ht="15.75" thickBot="1" x14ac:dyDescent="0.3">
      <c r="A33" s="30" t="s">
        <v>996</v>
      </c>
      <c r="B33" s="45" t="s">
        <v>997</v>
      </c>
      <c r="C33" s="42" t="s">
        <v>28</v>
      </c>
      <c r="D33" s="31">
        <v>1.1599999999999999</v>
      </c>
      <c r="E33" s="22"/>
      <c r="F33" s="23">
        <f t="shared" si="3"/>
        <v>0</v>
      </c>
    </row>
    <row r="34" spans="1:6" ht="15.75" thickBot="1" x14ac:dyDescent="0.3">
      <c r="A34" s="25"/>
      <c r="B34" s="26"/>
      <c r="C34" s="26"/>
      <c r="D34" s="27"/>
      <c r="E34" s="28" t="s">
        <v>12</v>
      </c>
      <c r="F34" s="29">
        <f>SUM(F26:F33)</f>
        <v>0</v>
      </c>
    </row>
    <row r="35" spans="1:6" ht="15.75" thickBot="1" x14ac:dyDescent="0.3"/>
    <row r="36" spans="1:6" ht="15.75" thickBot="1" x14ac:dyDescent="0.3">
      <c r="A36" s="1"/>
      <c r="B36" s="2" t="s">
        <v>1</v>
      </c>
      <c r="F36" s="30">
        <v>96396</v>
      </c>
    </row>
    <row r="37" spans="1:6" ht="15.75" thickBot="1" x14ac:dyDescent="0.3">
      <c r="A37" s="3"/>
      <c r="B37" s="4" t="s">
        <v>2</v>
      </c>
      <c r="E37" s="5" t="s">
        <v>3</v>
      </c>
      <c r="F37" s="6"/>
    </row>
    <row r="38" spans="1:6" ht="23.25" thickBot="1" x14ac:dyDescent="0.3">
      <c r="A38" s="7" t="s">
        <v>417</v>
      </c>
      <c r="B38" s="8" t="s">
        <v>998</v>
      </c>
      <c r="C38" s="9"/>
      <c r="D38" s="10"/>
      <c r="E38" s="11"/>
      <c r="F38" s="12" t="s">
        <v>30</v>
      </c>
    </row>
    <row r="39" spans="1:6" x14ac:dyDescent="0.25">
      <c r="A39" s="13" t="s">
        <v>4</v>
      </c>
      <c r="B39" s="14" t="s">
        <v>5</v>
      </c>
      <c r="C39" s="14" t="s">
        <v>6</v>
      </c>
      <c r="D39" s="15" t="s">
        <v>7</v>
      </c>
      <c r="E39" s="16" t="s">
        <v>8</v>
      </c>
      <c r="F39" s="17" t="s">
        <v>9</v>
      </c>
    </row>
    <row r="40" spans="1:6" x14ac:dyDescent="0.25">
      <c r="A40" s="58" t="s">
        <v>20</v>
      </c>
      <c r="B40" s="19" t="s">
        <v>25</v>
      </c>
      <c r="C40" s="20" t="s">
        <v>22</v>
      </c>
      <c r="D40" s="21">
        <v>8.0000000000000002E-3</v>
      </c>
      <c r="E40" s="22"/>
      <c r="F40" s="23">
        <f>TRUNC(D40*E40,2)</f>
        <v>0</v>
      </c>
    </row>
    <row r="41" spans="1:6" x14ac:dyDescent="0.25">
      <c r="A41" s="58" t="s">
        <v>20</v>
      </c>
      <c r="B41" s="19" t="s">
        <v>25</v>
      </c>
      <c r="C41" s="20" t="s">
        <v>23</v>
      </c>
      <c r="D41" s="21">
        <v>2.1999999999999999E-2</v>
      </c>
      <c r="E41" s="22"/>
      <c r="F41" s="23">
        <f t="shared" ref="F41:F49" si="4">TRUNC(D41*E41,2)</f>
        <v>0</v>
      </c>
    </row>
    <row r="42" spans="1:6" ht="15" customHeight="1" x14ac:dyDescent="0.25">
      <c r="A42" s="59" t="s">
        <v>999</v>
      </c>
      <c r="B42" s="19" t="s">
        <v>1000</v>
      </c>
      <c r="C42" s="20" t="s">
        <v>22</v>
      </c>
      <c r="D42" s="21">
        <v>8.9999999999999993E-3</v>
      </c>
      <c r="E42" s="22"/>
      <c r="F42" s="23">
        <f t="shared" si="4"/>
        <v>0</v>
      </c>
    </row>
    <row r="43" spans="1:6" ht="15" customHeight="1" x14ac:dyDescent="0.25">
      <c r="A43" s="59" t="s">
        <v>999</v>
      </c>
      <c r="B43" s="19" t="s">
        <v>1000</v>
      </c>
      <c r="C43" s="20" t="s">
        <v>23</v>
      </c>
      <c r="D43" s="21">
        <v>2.1000000000000001E-2</v>
      </c>
      <c r="E43" s="22"/>
      <c r="F43" s="23">
        <f t="shared" si="4"/>
        <v>0</v>
      </c>
    </row>
    <row r="44" spans="1:6" ht="15" customHeight="1" x14ac:dyDescent="0.25">
      <c r="A44" s="59" t="s">
        <v>19</v>
      </c>
      <c r="B44" s="19" t="s">
        <v>24</v>
      </c>
      <c r="C44" s="20" t="s">
        <v>22</v>
      </c>
      <c r="D44" s="21">
        <v>2E-3</v>
      </c>
      <c r="E44" s="22"/>
      <c r="F44" s="23">
        <f t="shared" si="4"/>
        <v>0</v>
      </c>
    </row>
    <row r="45" spans="1:6" ht="15" customHeight="1" x14ac:dyDescent="0.25">
      <c r="A45" s="59" t="s">
        <v>19</v>
      </c>
      <c r="B45" s="19" t="s">
        <v>24</v>
      </c>
      <c r="C45" s="20" t="s">
        <v>23</v>
      </c>
      <c r="D45" s="21">
        <v>2.8000000000000001E-2</v>
      </c>
      <c r="E45" s="22"/>
      <c r="F45" s="23">
        <f t="shared" si="4"/>
        <v>0</v>
      </c>
    </row>
    <row r="46" spans="1:6" ht="15" customHeight="1" x14ac:dyDescent="0.25">
      <c r="A46" s="61" t="s">
        <v>34</v>
      </c>
      <c r="B46" s="19" t="s">
        <v>35</v>
      </c>
      <c r="C46" s="20" t="s">
        <v>22</v>
      </c>
      <c r="D46" s="21">
        <v>4.0000000000000001E-3</v>
      </c>
      <c r="E46" s="22"/>
      <c r="F46" s="23">
        <f t="shared" ref="F46:F47" si="5">TRUNC(D46*E46,2)</f>
        <v>0</v>
      </c>
    </row>
    <row r="47" spans="1:6" ht="15" customHeight="1" x14ac:dyDescent="0.25">
      <c r="A47" s="60" t="s">
        <v>34</v>
      </c>
      <c r="B47" s="19" t="s">
        <v>35</v>
      </c>
      <c r="C47" s="20" t="s">
        <v>23</v>
      </c>
      <c r="D47" s="21">
        <v>2.5999999999999999E-2</v>
      </c>
      <c r="E47" s="22"/>
      <c r="F47" s="23">
        <f t="shared" si="5"/>
        <v>0</v>
      </c>
    </row>
    <row r="48" spans="1:6" x14ac:dyDescent="0.25">
      <c r="A48" s="59">
        <v>88316</v>
      </c>
      <c r="B48" s="19" t="s">
        <v>11</v>
      </c>
      <c r="C48" s="24" t="s">
        <v>10</v>
      </c>
      <c r="D48" s="21">
        <v>0.03</v>
      </c>
      <c r="E48" s="22"/>
      <c r="F48" s="23">
        <f t="shared" si="4"/>
        <v>0</v>
      </c>
    </row>
    <row r="49" spans="1:6" ht="15.75" thickBot="1" x14ac:dyDescent="0.3">
      <c r="A49" s="30" t="s">
        <v>851</v>
      </c>
      <c r="B49" s="45" t="s">
        <v>852</v>
      </c>
      <c r="C49" s="42" t="s">
        <v>28</v>
      </c>
      <c r="D49" s="31">
        <v>1.4</v>
      </c>
      <c r="E49" s="22"/>
      <c r="F49" s="23">
        <f t="shared" si="4"/>
        <v>0</v>
      </c>
    </row>
    <row r="50" spans="1:6" ht="15.75" thickBot="1" x14ac:dyDescent="0.3">
      <c r="A50" s="25"/>
      <c r="B50" s="26"/>
      <c r="C50" s="26"/>
      <c r="D50" s="27"/>
      <c r="E50" s="28" t="s">
        <v>12</v>
      </c>
      <c r="F50" s="29">
        <f>SUM(F40:F49)</f>
        <v>0</v>
      </c>
    </row>
    <row r="51" spans="1:6" ht="15.75" thickBot="1" x14ac:dyDescent="0.3"/>
    <row r="52" spans="1:6" ht="15.75" thickBot="1" x14ac:dyDescent="0.3">
      <c r="A52" s="1"/>
      <c r="B52" s="2" t="s">
        <v>1</v>
      </c>
      <c r="F52" s="30"/>
    </row>
    <row r="53" spans="1:6" ht="15.75" thickBot="1" x14ac:dyDescent="0.3">
      <c r="A53" s="3"/>
      <c r="B53" s="4" t="s">
        <v>2</v>
      </c>
      <c r="E53" s="5" t="s">
        <v>3</v>
      </c>
      <c r="F53" s="6"/>
    </row>
    <row r="54" spans="1:6" ht="23.25" thickBot="1" x14ac:dyDescent="0.3">
      <c r="A54" s="7" t="s">
        <v>1001</v>
      </c>
      <c r="B54" s="8" t="s">
        <v>1003</v>
      </c>
      <c r="C54" s="9"/>
      <c r="D54" s="10"/>
      <c r="E54" s="11"/>
      <c r="F54" s="12" t="s">
        <v>30</v>
      </c>
    </row>
    <row r="55" spans="1:6" x14ac:dyDescent="0.25">
      <c r="A55" s="13" t="s">
        <v>4</v>
      </c>
      <c r="B55" s="14" t="s">
        <v>5</v>
      </c>
      <c r="C55" s="14" t="s">
        <v>6</v>
      </c>
      <c r="D55" s="15" t="s">
        <v>7</v>
      </c>
      <c r="E55" s="16" t="s">
        <v>8</v>
      </c>
      <c r="F55" s="17" t="s">
        <v>9</v>
      </c>
    </row>
    <row r="56" spans="1:6" x14ac:dyDescent="0.25">
      <c r="A56" s="58" t="s">
        <v>20</v>
      </c>
      <c r="B56" s="19" t="s">
        <v>25</v>
      </c>
      <c r="C56" s="20" t="s">
        <v>22</v>
      </c>
      <c r="D56" s="21">
        <v>8.0000000000000002E-3</v>
      </c>
      <c r="E56" s="22"/>
      <c r="F56" s="23">
        <f>TRUNC(D56*E56,2)</f>
        <v>0</v>
      </c>
    </row>
    <row r="57" spans="1:6" x14ac:dyDescent="0.25">
      <c r="A57" s="58" t="s">
        <v>20</v>
      </c>
      <c r="B57" s="19" t="s">
        <v>25</v>
      </c>
      <c r="C57" s="20" t="s">
        <v>23</v>
      </c>
      <c r="D57" s="21">
        <v>2.1999999999999999E-2</v>
      </c>
      <c r="E57" s="22"/>
      <c r="F57" s="23">
        <f t="shared" ref="F57:F63" si="6">TRUNC(D57*E57,2)</f>
        <v>0</v>
      </c>
    </row>
    <row r="58" spans="1:6" ht="15" customHeight="1" x14ac:dyDescent="0.25">
      <c r="A58" s="59" t="s">
        <v>999</v>
      </c>
      <c r="B58" s="19" t="s">
        <v>1000</v>
      </c>
      <c r="C58" s="20" t="s">
        <v>22</v>
      </c>
      <c r="D58" s="21">
        <v>8.9999999999999993E-3</v>
      </c>
      <c r="E58" s="22"/>
      <c r="F58" s="23">
        <f t="shared" si="6"/>
        <v>0</v>
      </c>
    </row>
    <row r="59" spans="1:6" ht="15" customHeight="1" x14ac:dyDescent="0.25">
      <c r="A59" s="59" t="s">
        <v>999</v>
      </c>
      <c r="B59" s="19" t="s">
        <v>1000</v>
      </c>
      <c r="C59" s="20" t="s">
        <v>23</v>
      </c>
      <c r="D59" s="21">
        <v>2.1000000000000001E-2</v>
      </c>
      <c r="E59" s="22"/>
      <c r="F59" s="23">
        <f t="shared" si="6"/>
        <v>0</v>
      </c>
    </row>
    <row r="60" spans="1:6" ht="15" customHeight="1" x14ac:dyDescent="0.25">
      <c r="A60" s="59" t="s">
        <v>19</v>
      </c>
      <c r="B60" s="19" t="s">
        <v>24</v>
      </c>
      <c r="C60" s="20" t="s">
        <v>22</v>
      </c>
      <c r="D60" s="21">
        <v>2E-3</v>
      </c>
      <c r="E60" s="22"/>
      <c r="F60" s="23">
        <f t="shared" si="6"/>
        <v>0</v>
      </c>
    </row>
    <row r="61" spans="1:6" ht="15" customHeight="1" x14ac:dyDescent="0.25">
      <c r="A61" s="59" t="s">
        <v>19</v>
      </c>
      <c r="B61" s="19" t="s">
        <v>24</v>
      </c>
      <c r="C61" s="20" t="s">
        <v>23</v>
      </c>
      <c r="D61" s="21">
        <v>2.8000000000000001E-2</v>
      </c>
      <c r="E61" s="22"/>
      <c r="F61" s="23">
        <f t="shared" si="6"/>
        <v>0</v>
      </c>
    </row>
    <row r="62" spans="1:6" ht="15" customHeight="1" x14ac:dyDescent="0.25">
      <c r="A62" s="61" t="s">
        <v>34</v>
      </c>
      <c r="B62" s="19" t="s">
        <v>35</v>
      </c>
      <c r="C62" s="20" t="s">
        <v>22</v>
      </c>
      <c r="D62" s="21">
        <v>4.0000000000000001E-3</v>
      </c>
      <c r="E62" s="22"/>
      <c r="F62" s="23">
        <f t="shared" si="6"/>
        <v>0</v>
      </c>
    </row>
    <row r="63" spans="1:6" ht="15" customHeight="1" x14ac:dyDescent="0.25">
      <c r="A63" s="60" t="s">
        <v>34</v>
      </c>
      <c r="B63" s="19" t="s">
        <v>35</v>
      </c>
      <c r="C63" s="20" t="s">
        <v>23</v>
      </c>
      <c r="D63" s="21">
        <v>2.5999999999999999E-2</v>
      </c>
      <c r="E63" s="22"/>
      <c r="F63" s="23">
        <f t="shared" si="6"/>
        <v>0</v>
      </c>
    </row>
    <row r="64" spans="1:6" x14ac:dyDescent="0.25">
      <c r="A64" s="59">
        <v>88316</v>
      </c>
      <c r="B64" s="19" t="s">
        <v>11</v>
      </c>
      <c r="C64" s="24" t="s">
        <v>10</v>
      </c>
      <c r="D64" s="21">
        <v>0.03</v>
      </c>
      <c r="E64" s="22"/>
      <c r="F64" s="23">
        <f t="shared" ref="F64:F65" si="7">TRUNC(D64*E64,2)</f>
        <v>0</v>
      </c>
    </row>
    <row r="65" spans="1:6" ht="15.75" thickBot="1" x14ac:dyDescent="0.3">
      <c r="A65" s="30">
        <v>4748</v>
      </c>
      <c r="B65" s="45" t="s">
        <v>844</v>
      </c>
      <c r="C65" s="42" t="s">
        <v>28</v>
      </c>
      <c r="D65" s="31">
        <v>1.35</v>
      </c>
      <c r="E65" s="22"/>
      <c r="F65" s="23">
        <f t="shared" si="7"/>
        <v>0</v>
      </c>
    </row>
    <row r="66" spans="1:6" ht="15.75" thickBot="1" x14ac:dyDescent="0.3">
      <c r="A66" s="25"/>
      <c r="B66" s="26"/>
      <c r="C66" s="26"/>
      <c r="D66" s="27"/>
      <c r="E66" s="28" t="s">
        <v>12</v>
      </c>
      <c r="F66" s="29">
        <f>SUM(F56:F65)</f>
        <v>0</v>
      </c>
    </row>
    <row r="67" spans="1:6" ht="15.75" thickBot="1" x14ac:dyDescent="0.3"/>
    <row r="68" spans="1:6" ht="15.75" thickBot="1" x14ac:dyDescent="0.3">
      <c r="A68" s="1"/>
      <c r="B68" s="2" t="s">
        <v>1</v>
      </c>
      <c r="F68" s="30"/>
    </row>
    <row r="69" spans="1:6" ht="15.75" thickBot="1" x14ac:dyDescent="0.3">
      <c r="A69" s="3"/>
      <c r="B69" s="4" t="s">
        <v>2</v>
      </c>
      <c r="E69" s="5" t="s">
        <v>3</v>
      </c>
      <c r="F69" s="6"/>
    </row>
    <row r="70" spans="1:6" ht="34.5" thickBot="1" x14ac:dyDescent="0.3">
      <c r="A70" s="7" t="s">
        <v>418</v>
      </c>
      <c r="B70" s="8" t="s">
        <v>1002</v>
      </c>
      <c r="C70" s="9"/>
      <c r="D70" s="10"/>
      <c r="E70" s="11"/>
      <c r="F70" s="12" t="s">
        <v>30</v>
      </c>
    </row>
    <row r="71" spans="1:6" x14ac:dyDescent="0.25">
      <c r="A71" s="13" t="s">
        <v>4</v>
      </c>
      <c r="B71" s="14" t="s">
        <v>5</v>
      </c>
      <c r="C71" s="14" t="s">
        <v>6</v>
      </c>
      <c r="D71" s="15" t="s">
        <v>7</v>
      </c>
      <c r="E71" s="16" t="s">
        <v>8</v>
      </c>
      <c r="F71" s="17" t="s">
        <v>9</v>
      </c>
    </row>
    <row r="72" spans="1:6" x14ac:dyDescent="0.25">
      <c r="A72" s="58" t="s">
        <v>20</v>
      </c>
      <c r="B72" s="19" t="s">
        <v>25</v>
      </c>
      <c r="C72" s="20" t="s">
        <v>22</v>
      </c>
      <c r="D72" s="21">
        <v>8.0000000000000002E-3</v>
      </c>
      <c r="E72" s="22"/>
      <c r="F72" s="23">
        <f>TRUNC(D72*E72,2)</f>
        <v>0</v>
      </c>
    </row>
    <row r="73" spans="1:6" x14ac:dyDescent="0.25">
      <c r="A73" s="58" t="s">
        <v>20</v>
      </c>
      <c r="B73" s="19" t="s">
        <v>25</v>
      </c>
      <c r="C73" s="20" t="s">
        <v>23</v>
      </c>
      <c r="D73" s="21">
        <v>2.1999999999999999E-2</v>
      </c>
      <c r="E73" s="22"/>
      <c r="F73" s="23">
        <f t="shared" ref="F73:F81" si="8">TRUNC(D73*E73,2)</f>
        <v>0</v>
      </c>
    </row>
    <row r="74" spans="1:6" ht="15" customHeight="1" x14ac:dyDescent="0.25">
      <c r="A74" s="59" t="s">
        <v>999</v>
      </c>
      <c r="B74" s="19" t="s">
        <v>1000</v>
      </c>
      <c r="C74" s="20" t="s">
        <v>22</v>
      </c>
      <c r="D74" s="21">
        <v>8.9999999999999993E-3</v>
      </c>
      <c r="E74" s="22"/>
      <c r="F74" s="23">
        <f t="shared" si="8"/>
        <v>0</v>
      </c>
    </row>
    <row r="75" spans="1:6" ht="15" customHeight="1" x14ac:dyDescent="0.25">
      <c r="A75" s="59" t="s">
        <v>999</v>
      </c>
      <c r="B75" s="19" t="s">
        <v>1000</v>
      </c>
      <c r="C75" s="20" t="s">
        <v>23</v>
      </c>
      <c r="D75" s="21">
        <v>2.1000000000000001E-2</v>
      </c>
      <c r="E75" s="22"/>
      <c r="F75" s="23">
        <f t="shared" si="8"/>
        <v>0</v>
      </c>
    </row>
    <row r="76" spans="1:6" ht="15" customHeight="1" x14ac:dyDescent="0.25">
      <c r="A76" s="59" t="s">
        <v>19</v>
      </c>
      <c r="B76" s="19" t="s">
        <v>24</v>
      </c>
      <c r="C76" s="20" t="s">
        <v>22</v>
      </c>
      <c r="D76" s="21">
        <v>2E-3</v>
      </c>
      <c r="E76" s="22"/>
      <c r="F76" s="23">
        <f t="shared" si="8"/>
        <v>0</v>
      </c>
    </row>
    <row r="77" spans="1:6" ht="15" customHeight="1" x14ac:dyDescent="0.25">
      <c r="A77" s="59" t="s">
        <v>19</v>
      </c>
      <c r="B77" s="19" t="s">
        <v>24</v>
      </c>
      <c r="C77" s="20" t="s">
        <v>23</v>
      </c>
      <c r="D77" s="21">
        <v>2.8000000000000001E-2</v>
      </c>
      <c r="E77" s="22"/>
      <c r="F77" s="23">
        <f t="shared" si="8"/>
        <v>0</v>
      </c>
    </row>
    <row r="78" spans="1:6" ht="15" customHeight="1" x14ac:dyDescent="0.25">
      <c r="A78" s="61" t="s">
        <v>34</v>
      </c>
      <c r="B78" s="19" t="s">
        <v>35</v>
      </c>
      <c r="C78" s="20" t="s">
        <v>22</v>
      </c>
      <c r="D78" s="21">
        <v>4.0000000000000001E-3</v>
      </c>
      <c r="E78" s="22"/>
      <c r="F78" s="23">
        <f t="shared" si="8"/>
        <v>0</v>
      </c>
    </row>
    <row r="79" spans="1:6" ht="15" customHeight="1" x14ac:dyDescent="0.25">
      <c r="A79" s="60" t="s">
        <v>34</v>
      </c>
      <c r="B79" s="19" t="s">
        <v>35</v>
      </c>
      <c r="C79" s="20" t="s">
        <v>23</v>
      </c>
      <c r="D79" s="21">
        <v>2.5999999999999999E-2</v>
      </c>
      <c r="E79" s="22"/>
      <c r="F79" s="23">
        <f t="shared" si="8"/>
        <v>0</v>
      </c>
    </row>
    <row r="80" spans="1:6" x14ac:dyDescent="0.25">
      <c r="A80" s="59">
        <v>88316</v>
      </c>
      <c r="B80" s="19" t="s">
        <v>11</v>
      </c>
      <c r="C80" s="24" t="s">
        <v>10</v>
      </c>
      <c r="D80" s="21">
        <v>0.03</v>
      </c>
      <c r="E80" s="22"/>
      <c r="F80" s="23">
        <f t="shared" si="8"/>
        <v>0</v>
      </c>
    </row>
    <row r="81" spans="1:6" ht="15" customHeight="1" thickBot="1" x14ac:dyDescent="0.3">
      <c r="A81" s="30" t="s">
        <v>1007</v>
      </c>
      <c r="B81" s="45" t="s">
        <v>1006</v>
      </c>
      <c r="C81" s="42" t="s">
        <v>28</v>
      </c>
      <c r="D81" s="31">
        <v>1.35</v>
      </c>
      <c r="E81" s="22"/>
      <c r="F81" s="23">
        <f t="shared" si="8"/>
        <v>0</v>
      </c>
    </row>
    <row r="82" spans="1:6" ht="15.75" thickBot="1" x14ac:dyDescent="0.3">
      <c r="A82" s="25"/>
      <c r="B82" s="26"/>
      <c r="C82" s="26"/>
      <c r="D82" s="27"/>
      <c r="E82" s="28" t="s">
        <v>12</v>
      </c>
      <c r="F82" s="29">
        <f>SUM(F72:F81)</f>
        <v>0</v>
      </c>
    </row>
    <row r="83" spans="1:6" ht="15.75" thickBot="1" x14ac:dyDescent="0.3"/>
    <row r="84" spans="1:6" ht="15.75" thickBot="1" x14ac:dyDescent="0.3">
      <c r="A84" s="1"/>
      <c r="B84" s="2" t="s">
        <v>1</v>
      </c>
      <c r="F84" s="30">
        <v>96399</v>
      </c>
    </row>
    <row r="85" spans="1:6" ht="15.75" thickBot="1" x14ac:dyDescent="0.3">
      <c r="A85" s="3"/>
      <c r="B85" s="4" t="s">
        <v>2</v>
      </c>
      <c r="E85" s="5" t="s">
        <v>3</v>
      </c>
      <c r="F85" s="6"/>
    </row>
    <row r="86" spans="1:6" ht="34.5" thickBot="1" x14ac:dyDescent="0.3">
      <c r="A86" s="7" t="s">
        <v>419</v>
      </c>
      <c r="B86" s="8" t="s">
        <v>1008</v>
      </c>
      <c r="C86" s="9"/>
      <c r="D86" s="10"/>
      <c r="E86" s="11"/>
      <c r="F86" s="12" t="s">
        <v>30</v>
      </c>
    </row>
    <row r="87" spans="1:6" x14ac:dyDescent="0.25">
      <c r="A87" s="13" t="s">
        <v>4</v>
      </c>
      <c r="B87" s="14" t="s">
        <v>5</v>
      </c>
      <c r="C87" s="14" t="s">
        <v>6</v>
      </c>
      <c r="D87" s="15" t="s">
        <v>7</v>
      </c>
      <c r="E87" s="16" t="s">
        <v>8</v>
      </c>
      <c r="F87" s="17" t="s">
        <v>9</v>
      </c>
    </row>
    <row r="88" spans="1:6" ht="22.5" x14ac:dyDescent="0.25">
      <c r="A88" s="59" t="s">
        <v>21</v>
      </c>
      <c r="B88" s="19" t="s">
        <v>26</v>
      </c>
      <c r="C88" s="20" t="s">
        <v>22</v>
      </c>
      <c r="D88" s="21">
        <v>4.0000000000000001E-3</v>
      </c>
      <c r="E88" s="22"/>
      <c r="F88" s="23">
        <f>TRUNC(D88*E88,2)</f>
        <v>0</v>
      </c>
    </row>
    <row r="89" spans="1:6" ht="22.5" x14ac:dyDescent="0.25">
      <c r="A89" s="59" t="s">
        <v>21</v>
      </c>
      <c r="B89" s="19" t="s">
        <v>26</v>
      </c>
      <c r="C89" s="20" t="s">
        <v>23</v>
      </c>
      <c r="D89" s="21">
        <v>5.0999999999999997E-2</v>
      </c>
      <c r="E89" s="22"/>
      <c r="F89" s="23">
        <f t="shared" ref="F89:F95" si="9">TRUNC(D89*E89,2)</f>
        <v>0</v>
      </c>
    </row>
    <row r="90" spans="1:6" ht="15" customHeight="1" x14ac:dyDescent="0.25">
      <c r="A90" s="59" t="s">
        <v>999</v>
      </c>
      <c r="B90" s="19" t="s">
        <v>1000</v>
      </c>
      <c r="C90" s="20" t="s">
        <v>22</v>
      </c>
      <c r="D90" s="21">
        <v>3.0000000000000001E-3</v>
      </c>
      <c r="E90" s="22"/>
      <c r="F90" s="23">
        <f t="shared" si="9"/>
        <v>0</v>
      </c>
    </row>
    <row r="91" spans="1:6" ht="15" customHeight="1" x14ac:dyDescent="0.25">
      <c r="A91" s="59" t="s">
        <v>999</v>
      </c>
      <c r="B91" s="19" t="s">
        <v>1000</v>
      </c>
      <c r="C91" s="20" t="s">
        <v>23</v>
      </c>
      <c r="D91" s="21">
        <v>4.8000000000000001E-2</v>
      </c>
      <c r="E91" s="22"/>
      <c r="F91" s="23">
        <f t="shared" si="9"/>
        <v>0</v>
      </c>
    </row>
    <row r="92" spans="1:6" ht="15" customHeight="1" x14ac:dyDescent="0.25">
      <c r="A92" s="59" t="s">
        <v>78</v>
      </c>
      <c r="B92" s="19" t="s">
        <v>79</v>
      </c>
      <c r="C92" s="20" t="s">
        <v>22</v>
      </c>
      <c r="D92" s="21">
        <v>1.4999999999999999E-2</v>
      </c>
      <c r="E92" s="22"/>
      <c r="F92" s="23">
        <f t="shared" si="9"/>
        <v>0</v>
      </c>
    </row>
    <row r="93" spans="1:6" ht="15" customHeight="1" x14ac:dyDescent="0.25">
      <c r="A93" s="59" t="s">
        <v>78</v>
      </c>
      <c r="B93" s="19" t="s">
        <v>79</v>
      </c>
      <c r="C93" s="20" t="s">
        <v>23</v>
      </c>
      <c r="D93" s="21">
        <v>3.5999999999999997E-2</v>
      </c>
      <c r="E93" s="22"/>
      <c r="F93" s="23">
        <f t="shared" si="9"/>
        <v>0</v>
      </c>
    </row>
    <row r="94" spans="1:6" x14ac:dyDescent="0.25">
      <c r="A94" s="59">
        <v>88316</v>
      </c>
      <c r="B94" s="19" t="s">
        <v>11</v>
      </c>
      <c r="C94" s="24" t="s">
        <v>10</v>
      </c>
      <c r="D94" s="21">
        <v>5.0999999999999997E-2</v>
      </c>
      <c r="E94" s="22"/>
      <c r="F94" s="23">
        <f t="shared" si="9"/>
        <v>0</v>
      </c>
    </row>
    <row r="95" spans="1:6" ht="23.25" thickBot="1" x14ac:dyDescent="0.3">
      <c r="A95" s="30">
        <v>4730</v>
      </c>
      <c r="B95" s="45" t="s">
        <v>846</v>
      </c>
      <c r="C95" s="42" t="s">
        <v>28</v>
      </c>
      <c r="D95" s="31">
        <v>1.46</v>
      </c>
      <c r="E95" s="22"/>
      <c r="F95" s="23">
        <f t="shared" si="9"/>
        <v>0</v>
      </c>
    </row>
    <row r="96" spans="1:6" ht="15.75" thickBot="1" x14ac:dyDescent="0.3">
      <c r="A96" s="25"/>
      <c r="B96" s="26"/>
      <c r="C96" s="26"/>
      <c r="D96" s="27"/>
      <c r="E96" s="28" t="s">
        <v>12</v>
      </c>
      <c r="F96" s="29">
        <f>SUM(F88:F95)</f>
        <v>0</v>
      </c>
    </row>
    <row r="97" spans="1:6" ht="15.75" thickBot="1" x14ac:dyDescent="0.3"/>
    <row r="98" spans="1:6" ht="15.75" thickBot="1" x14ac:dyDescent="0.3">
      <c r="A98" s="1"/>
      <c r="B98" s="2" t="s">
        <v>1</v>
      </c>
      <c r="F98" s="30">
        <v>96399</v>
      </c>
    </row>
    <row r="99" spans="1:6" ht="15.75" thickBot="1" x14ac:dyDescent="0.3">
      <c r="A99" s="3"/>
      <c r="B99" s="4" t="s">
        <v>2</v>
      </c>
      <c r="E99" s="5" t="s">
        <v>3</v>
      </c>
      <c r="F99" s="6"/>
    </row>
    <row r="100" spans="1:6" ht="34.5" thickBot="1" x14ac:dyDescent="0.3">
      <c r="A100" s="7" t="s">
        <v>420</v>
      </c>
      <c r="B100" s="8" t="s">
        <v>1009</v>
      </c>
      <c r="C100" s="9"/>
      <c r="D100" s="10"/>
      <c r="E100" s="11"/>
      <c r="F100" s="12" t="s">
        <v>30</v>
      </c>
    </row>
    <row r="101" spans="1:6" x14ac:dyDescent="0.25">
      <c r="A101" s="13" t="s">
        <v>4</v>
      </c>
      <c r="B101" s="14" t="s">
        <v>5</v>
      </c>
      <c r="C101" s="14" t="s">
        <v>6</v>
      </c>
      <c r="D101" s="15" t="s">
        <v>7</v>
      </c>
      <c r="E101" s="16" t="s">
        <v>8</v>
      </c>
      <c r="F101" s="17" t="s">
        <v>9</v>
      </c>
    </row>
    <row r="102" spans="1:6" ht="22.5" x14ac:dyDescent="0.25">
      <c r="A102" s="59" t="s">
        <v>21</v>
      </c>
      <c r="B102" s="19" t="s">
        <v>26</v>
      </c>
      <c r="C102" s="20" t="s">
        <v>22</v>
      </c>
      <c r="D102" s="21">
        <v>4.0000000000000001E-3</v>
      </c>
      <c r="E102" s="22"/>
      <c r="F102" s="23">
        <f>TRUNC(D102*E102,2)</f>
        <v>0</v>
      </c>
    </row>
    <row r="103" spans="1:6" ht="22.5" x14ac:dyDescent="0.25">
      <c r="A103" s="59" t="s">
        <v>21</v>
      </c>
      <c r="B103" s="19" t="s">
        <v>26</v>
      </c>
      <c r="C103" s="20" t="s">
        <v>23</v>
      </c>
      <c r="D103" s="21">
        <v>5.0999999999999997E-2</v>
      </c>
      <c r="E103" s="22"/>
      <c r="F103" s="23">
        <f t="shared" ref="F103:F109" si="10">TRUNC(D103*E103,2)</f>
        <v>0</v>
      </c>
    </row>
    <row r="104" spans="1:6" ht="15" customHeight="1" x14ac:dyDescent="0.25">
      <c r="A104" s="59" t="s">
        <v>999</v>
      </c>
      <c r="B104" s="19" t="s">
        <v>1000</v>
      </c>
      <c r="C104" s="20" t="s">
        <v>22</v>
      </c>
      <c r="D104" s="21">
        <v>3.0000000000000001E-3</v>
      </c>
      <c r="E104" s="22"/>
      <c r="F104" s="23">
        <f t="shared" si="10"/>
        <v>0</v>
      </c>
    </row>
    <row r="105" spans="1:6" ht="15" customHeight="1" x14ac:dyDescent="0.25">
      <c r="A105" s="59" t="s">
        <v>999</v>
      </c>
      <c r="B105" s="19" t="s">
        <v>1000</v>
      </c>
      <c r="C105" s="20" t="s">
        <v>23</v>
      </c>
      <c r="D105" s="21">
        <v>4.8000000000000001E-2</v>
      </c>
      <c r="E105" s="22"/>
      <c r="F105" s="23">
        <f t="shared" si="10"/>
        <v>0</v>
      </c>
    </row>
    <row r="106" spans="1:6" x14ac:dyDescent="0.25">
      <c r="A106" s="59" t="s">
        <v>78</v>
      </c>
      <c r="B106" s="19" t="s">
        <v>79</v>
      </c>
      <c r="C106" s="20" t="s">
        <v>22</v>
      </c>
      <c r="D106" s="21">
        <v>1.4999999999999999E-2</v>
      </c>
      <c r="E106" s="22"/>
      <c r="F106" s="23">
        <f t="shared" si="10"/>
        <v>0</v>
      </c>
    </row>
    <row r="107" spans="1:6" x14ac:dyDescent="0.25">
      <c r="A107" s="59" t="s">
        <v>78</v>
      </c>
      <c r="B107" s="19" t="s">
        <v>79</v>
      </c>
      <c r="C107" s="20" t="s">
        <v>23</v>
      </c>
      <c r="D107" s="21">
        <v>3.5999999999999997E-2</v>
      </c>
      <c r="E107" s="22"/>
      <c r="F107" s="23">
        <f t="shared" si="10"/>
        <v>0</v>
      </c>
    </row>
    <row r="108" spans="1:6" x14ac:dyDescent="0.25">
      <c r="A108" s="59">
        <v>88316</v>
      </c>
      <c r="B108" s="19" t="s">
        <v>11</v>
      </c>
      <c r="C108" s="24" t="s">
        <v>10</v>
      </c>
      <c r="D108" s="21">
        <v>5.0999999999999997E-2</v>
      </c>
      <c r="E108" s="22"/>
      <c r="F108" s="23">
        <f t="shared" si="10"/>
        <v>0</v>
      </c>
    </row>
    <row r="109" spans="1:6" ht="15.75" thickBot="1" x14ac:dyDescent="0.3">
      <c r="A109" s="30" t="s">
        <v>1010</v>
      </c>
      <c r="B109" s="45" t="s">
        <v>1011</v>
      </c>
      <c r="C109" s="42" t="s">
        <v>28</v>
      </c>
      <c r="D109" s="31">
        <v>1.46</v>
      </c>
      <c r="E109" s="22"/>
      <c r="F109" s="23">
        <f t="shared" si="10"/>
        <v>0</v>
      </c>
    </row>
    <row r="110" spans="1:6" ht="15.75" thickBot="1" x14ac:dyDescent="0.3">
      <c r="A110" s="25"/>
      <c r="B110" s="26"/>
      <c r="C110" s="26"/>
      <c r="D110" s="27"/>
      <c r="E110" s="28" t="s">
        <v>12</v>
      </c>
      <c r="F110" s="29">
        <f>SUM(F102:F109)</f>
        <v>0</v>
      </c>
    </row>
    <row r="111" spans="1:6" ht="15.75" thickBot="1" x14ac:dyDescent="0.3"/>
    <row r="112" spans="1:6" ht="15.75" thickBot="1" x14ac:dyDescent="0.3">
      <c r="A112" s="1"/>
      <c r="B112" s="2" t="s">
        <v>1</v>
      </c>
      <c r="F112" s="30"/>
    </row>
    <row r="113" spans="1:6" ht="15.75" thickBot="1" x14ac:dyDescent="0.3">
      <c r="A113" s="3"/>
      <c r="B113" s="4" t="s">
        <v>2</v>
      </c>
      <c r="E113" s="5" t="s">
        <v>3</v>
      </c>
      <c r="F113" s="6"/>
    </row>
    <row r="114" spans="1:6" ht="23.25" thickBot="1" x14ac:dyDescent="0.3">
      <c r="A114" s="7" t="s">
        <v>421</v>
      </c>
      <c r="B114" s="8" t="s">
        <v>1012</v>
      </c>
      <c r="C114" s="9"/>
      <c r="D114" s="10"/>
      <c r="E114" s="11"/>
      <c r="F114" s="12" t="s">
        <v>30</v>
      </c>
    </row>
    <row r="115" spans="1:6" x14ac:dyDescent="0.25">
      <c r="A115" s="13" t="s">
        <v>4</v>
      </c>
      <c r="B115" s="14" t="s">
        <v>5</v>
      </c>
      <c r="C115" s="14" t="s">
        <v>6</v>
      </c>
      <c r="D115" s="15" t="s">
        <v>7</v>
      </c>
      <c r="E115" s="16" t="s">
        <v>8</v>
      </c>
      <c r="F115" s="17" t="s">
        <v>9</v>
      </c>
    </row>
    <row r="116" spans="1:6" x14ac:dyDescent="0.25">
      <c r="A116" s="58" t="s">
        <v>20</v>
      </c>
      <c r="B116" s="19" t="s">
        <v>25</v>
      </c>
      <c r="C116" s="20" t="s">
        <v>22</v>
      </c>
      <c r="D116" s="21">
        <v>8.0000000000000002E-3</v>
      </c>
      <c r="E116" s="22"/>
      <c r="F116" s="23">
        <f>TRUNC(D116*E116,2)</f>
        <v>0</v>
      </c>
    </row>
    <row r="117" spans="1:6" x14ac:dyDescent="0.25">
      <c r="A117" s="58" t="s">
        <v>20</v>
      </c>
      <c r="B117" s="19" t="s">
        <v>25</v>
      </c>
      <c r="C117" s="20" t="s">
        <v>23</v>
      </c>
      <c r="D117" s="21">
        <v>2.1999999999999999E-2</v>
      </c>
      <c r="E117" s="22"/>
      <c r="F117" s="23">
        <f t="shared" ref="F117:F125" si="11">TRUNC(D117*E117,2)</f>
        <v>0</v>
      </c>
    </row>
    <row r="118" spans="1:6" ht="15" customHeight="1" x14ac:dyDescent="0.25">
      <c r="A118" s="59" t="s">
        <v>999</v>
      </c>
      <c r="B118" s="19" t="s">
        <v>1000</v>
      </c>
      <c r="C118" s="20" t="s">
        <v>22</v>
      </c>
      <c r="D118" s="21">
        <v>8.9999999999999993E-3</v>
      </c>
      <c r="E118" s="22"/>
      <c r="F118" s="23">
        <f t="shared" si="11"/>
        <v>0</v>
      </c>
    </row>
    <row r="119" spans="1:6" ht="15" customHeight="1" x14ac:dyDescent="0.25">
      <c r="A119" s="59" t="s">
        <v>999</v>
      </c>
      <c r="B119" s="19" t="s">
        <v>1000</v>
      </c>
      <c r="C119" s="20" t="s">
        <v>23</v>
      </c>
      <c r="D119" s="21">
        <v>2.1000000000000001E-2</v>
      </c>
      <c r="E119" s="22"/>
      <c r="F119" s="23">
        <f t="shared" si="11"/>
        <v>0</v>
      </c>
    </row>
    <row r="120" spans="1:6" ht="15" customHeight="1" x14ac:dyDescent="0.25">
      <c r="A120" s="59" t="s">
        <v>19</v>
      </c>
      <c r="B120" s="19" t="s">
        <v>24</v>
      </c>
      <c r="C120" s="20" t="s">
        <v>22</v>
      </c>
      <c r="D120" s="21">
        <v>2E-3</v>
      </c>
      <c r="E120" s="22"/>
      <c r="F120" s="23">
        <f t="shared" si="11"/>
        <v>0</v>
      </c>
    </row>
    <row r="121" spans="1:6" ht="15" customHeight="1" x14ac:dyDescent="0.25">
      <c r="A121" s="59" t="s">
        <v>19</v>
      </c>
      <c r="B121" s="19" t="s">
        <v>24</v>
      </c>
      <c r="C121" s="20" t="s">
        <v>23</v>
      </c>
      <c r="D121" s="21">
        <v>2.8000000000000001E-2</v>
      </c>
      <c r="E121" s="22"/>
      <c r="F121" s="23">
        <f t="shared" si="11"/>
        <v>0</v>
      </c>
    </row>
    <row r="122" spans="1:6" ht="15" customHeight="1" x14ac:dyDescent="0.25">
      <c r="A122" s="61" t="s">
        <v>34</v>
      </c>
      <c r="B122" s="19" t="s">
        <v>35</v>
      </c>
      <c r="C122" s="20" t="s">
        <v>22</v>
      </c>
      <c r="D122" s="21">
        <v>4.0000000000000001E-3</v>
      </c>
      <c r="E122" s="22"/>
      <c r="F122" s="23">
        <f t="shared" si="11"/>
        <v>0</v>
      </c>
    </row>
    <row r="123" spans="1:6" ht="15" customHeight="1" x14ac:dyDescent="0.25">
      <c r="A123" s="60" t="s">
        <v>34</v>
      </c>
      <c r="B123" s="19" t="s">
        <v>35</v>
      </c>
      <c r="C123" s="20" t="s">
        <v>23</v>
      </c>
      <c r="D123" s="21">
        <v>2.5999999999999999E-2</v>
      </c>
      <c r="E123" s="22"/>
      <c r="F123" s="23">
        <f t="shared" si="11"/>
        <v>0</v>
      </c>
    </row>
    <row r="124" spans="1:6" x14ac:dyDescent="0.25">
      <c r="A124" s="59">
        <v>88316</v>
      </c>
      <c r="B124" s="19" t="s">
        <v>11</v>
      </c>
      <c r="C124" s="24" t="s">
        <v>10</v>
      </c>
      <c r="D124" s="21">
        <v>0.03</v>
      </c>
      <c r="E124" s="22"/>
      <c r="F124" s="23">
        <f t="shared" si="11"/>
        <v>0</v>
      </c>
    </row>
    <row r="125" spans="1:6" ht="15.75" thickBot="1" x14ac:dyDescent="0.3">
      <c r="A125" s="30">
        <v>4748</v>
      </c>
      <c r="B125" s="45" t="s">
        <v>844</v>
      </c>
      <c r="C125" s="42" t="s">
        <v>28</v>
      </c>
      <c r="D125" s="31">
        <v>1.35</v>
      </c>
      <c r="E125" s="22"/>
      <c r="F125" s="23">
        <f t="shared" si="11"/>
        <v>0</v>
      </c>
    </row>
    <row r="126" spans="1:6" ht="15.75" thickBot="1" x14ac:dyDescent="0.3">
      <c r="A126" s="25"/>
      <c r="B126" s="26"/>
      <c r="C126" s="26"/>
      <c r="D126" s="27"/>
      <c r="E126" s="28" t="s">
        <v>12</v>
      </c>
      <c r="F126" s="29">
        <f>SUM(F116:F125)</f>
        <v>0</v>
      </c>
    </row>
    <row r="127" spans="1:6" ht="15.75" thickBot="1" x14ac:dyDescent="0.3"/>
    <row r="128" spans="1:6" ht="15.75" thickBot="1" x14ac:dyDescent="0.3">
      <c r="A128" s="1"/>
      <c r="B128" s="2" t="s">
        <v>1</v>
      </c>
      <c r="F128" s="30"/>
    </row>
    <row r="129" spans="1:6" ht="15.75" thickBot="1" x14ac:dyDescent="0.3">
      <c r="A129" s="3"/>
      <c r="B129" s="4" t="s">
        <v>2</v>
      </c>
      <c r="E129" s="5" t="s">
        <v>3</v>
      </c>
      <c r="F129" s="6"/>
    </row>
    <row r="130" spans="1:6" ht="23.25" thickBot="1" x14ac:dyDescent="0.3">
      <c r="A130" s="7" t="s">
        <v>422</v>
      </c>
      <c r="B130" s="8" t="s">
        <v>1013</v>
      </c>
      <c r="C130" s="9"/>
      <c r="D130" s="10"/>
      <c r="E130" s="11"/>
      <c r="F130" s="12" t="s">
        <v>30</v>
      </c>
    </row>
    <row r="131" spans="1:6" x14ac:dyDescent="0.25">
      <c r="A131" s="13" t="s">
        <v>4</v>
      </c>
      <c r="B131" s="14" t="s">
        <v>5</v>
      </c>
      <c r="C131" s="14" t="s">
        <v>6</v>
      </c>
      <c r="D131" s="15" t="s">
        <v>7</v>
      </c>
      <c r="E131" s="16" t="s">
        <v>8</v>
      </c>
      <c r="F131" s="17" t="s">
        <v>9</v>
      </c>
    </row>
    <row r="132" spans="1:6" x14ac:dyDescent="0.25">
      <c r="A132" s="58" t="s">
        <v>20</v>
      </c>
      <c r="B132" s="19" t="s">
        <v>25</v>
      </c>
      <c r="C132" s="20" t="s">
        <v>22</v>
      </c>
      <c r="D132" s="21">
        <v>8.0000000000000002E-3</v>
      </c>
      <c r="E132" s="22"/>
      <c r="F132" s="23">
        <f>TRUNC(D132*E132,2)</f>
        <v>0</v>
      </c>
    </row>
    <row r="133" spans="1:6" x14ac:dyDescent="0.25">
      <c r="A133" s="58" t="s">
        <v>20</v>
      </c>
      <c r="B133" s="19" t="s">
        <v>25</v>
      </c>
      <c r="C133" s="20" t="s">
        <v>23</v>
      </c>
      <c r="D133" s="21">
        <v>2.1999999999999999E-2</v>
      </c>
      <c r="E133" s="22"/>
      <c r="F133" s="23">
        <f t="shared" ref="F133:F141" si="12">TRUNC(D133*E133,2)</f>
        <v>0</v>
      </c>
    </row>
    <row r="134" spans="1:6" ht="15" customHeight="1" x14ac:dyDescent="0.25">
      <c r="A134" s="59" t="s">
        <v>999</v>
      </c>
      <c r="B134" s="19" t="s">
        <v>1000</v>
      </c>
      <c r="C134" s="20" t="s">
        <v>22</v>
      </c>
      <c r="D134" s="21">
        <v>8.9999999999999993E-3</v>
      </c>
      <c r="E134" s="22"/>
      <c r="F134" s="23">
        <f t="shared" si="12"/>
        <v>0</v>
      </c>
    </row>
    <row r="135" spans="1:6" ht="15" customHeight="1" x14ac:dyDescent="0.25">
      <c r="A135" s="59" t="s">
        <v>999</v>
      </c>
      <c r="B135" s="19" t="s">
        <v>1000</v>
      </c>
      <c r="C135" s="20" t="s">
        <v>23</v>
      </c>
      <c r="D135" s="21">
        <v>2.1000000000000001E-2</v>
      </c>
      <c r="E135" s="22"/>
      <c r="F135" s="23">
        <f t="shared" si="12"/>
        <v>0</v>
      </c>
    </row>
    <row r="136" spans="1:6" ht="15" customHeight="1" x14ac:dyDescent="0.25">
      <c r="A136" s="59" t="s">
        <v>19</v>
      </c>
      <c r="B136" s="19" t="s">
        <v>24</v>
      </c>
      <c r="C136" s="20" t="s">
        <v>22</v>
      </c>
      <c r="D136" s="21">
        <v>2E-3</v>
      </c>
      <c r="E136" s="22"/>
      <c r="F136" s="23">
        <f t="shared" si="12"/>
        <v>0</v>
      </c>
    </row>
    <row r="137" spans="1:6" ht="15" customHeight="1" x14ac:dyDescent="0.25">
      <c r="A137" s="59" t="s">
        <v>19</v>
      </c>
      <c r="B137" s="19" t="s">
        <v>24</v>
      </c>
      <c r="C137" s="20" t="s">
        <v>23</v>
      </c>
      <c r="D137" s="21">
        <v>2.8000000000000001E-2</v>
      </c>
      <c r="E137" s="22"/>
      <c r="F137" s="23">
        <f t="shared" si="12"/>
        <v>0</v>
      </c>
    </row>
    <row r="138" spans="1:6" ht="15" customHeight="1" x14ac:dyDescent="0.25">
      <c r="A138" s="61" t="s">
        <v>34</v>
      </c>
      <c r="B138" s="19" t="s">
        <v>35</v>
      </c>
      <c r="C138" s="20" t="s">
        <v>22</v>
      </c>
      <c r="D138" s="21">
        <v>4.0000000000000001E-3</v>
      </c>
      <c r="E138" s="22"/>
      <c r="F138" s="23">
        <f t="shared" si="12"/>
        <v>0</v>
      </c>
    </row>
    <row r="139" spans="1:6" ht="15" customHeight="1" x14ac:dyDescent="0.25">
      <c r="A139" s="60" t="s">
        <v>34</v>
      </c>
      <c r="B139" s="19" t="s">
        <v>35</v>
      </c>
      <c r="C139" s="20" t="s">
        <v>23</v>
      </c>
      <c r="D139" s="21">
        <v>2.5999999999999999E-2</v>
      </c>
      <c r="E139" s="22"/>
      <c r="F139" s="23">
        <f t="shared" si="12"/>
        <v>0</v>
      </c>
    </row>
    <row r="140" spans="1:6" x14ac:dyDescent="0.25">
      <c r="A140" s="59">
        <v>88316</v>
      </c>
      <c r="B140" s="19" t="s">
        <v>11</v>
      </c>
      <c r="C140" s="24" t="s">
        <v>10</v>
      </c>
      <c r="D140" s="21">
        <v>0.03</v>
      </c>
      <c r="E140" s="22"/>
      <c r="F140" s="23">
        <f t="shared" si="12"/>
        <v>0</v>
      </c>
    </row>
    <row r="141" spans="1:6" ht="15.75" thickBot="1" x14ac:dyDescent="0.3">
      <c r="A141" s="30" t="s">
        <v>1014</v>
      </c>
      <c r="B141" s="45" t="s">
        <v>1015</v>
      </c>
      <c r="C141" s="42" t="s">
        <v>28</v>
      </c>
      <c r="D141" s="31">
        <v>1.35</v>
      </c>
      <c r="E141" s="22"/>
      <c r="F141" s="23">
        <f t="shared" si="12"/>
        <v>0</v>
      </c>
    </row>
    <row r="142" spans="1:6" ht="15.75" thickBot="1" x14ac:dyDescent="0.3">
      <c r="A142" s="25"/>
      <c r="B142" s="26"/>
      <c r="C142" s="26"/>
      <c r="D142" s="27"/>
      <c r="E142" s="28" t="s">
        <v>12</v>
      </c>
      <c r="F142" s="29">
        <f>SUM(F132:F141)</f>
        <v>0</v>
      </c>
    </row>
    <row r="143" spans="1:6" ht="15.75" thickBot="1" x14ac:dyDescent="0.3"/>
    <row r="144" spans="1:6" ht="15.75" thickBot="1" x14ac:dyDescent="0.3">
      <c r="A144" s="1"/>
      <c r="B144" s="2" t="s">
        <v>1</v>
      </c>
      <c r="F144" s="30">
        <v>96394</v>
      </c>
    </row>
    <row r="145" spans="1:6" ht="15.75" thickBot="1" x14ac:dyDescent="0.3">
      <c r="A145" s="3"/>
      <c r="B145" s="4" t="s">
        <v>2</v>
      </c>
      <c r="E145" s="5" t="s">
        <v>3</v>
      </c>
      <c r="F145" s="6"/>
    </row>
    <row r="146" spans="1:6" ht="23.25" thickBot="1" x14ac:dyDescent="0.3">
      <c r="A146" s="7" t="s">
        <v>423</v>
      </c>
      <c r="B146" s="8" t="s">
        <v>1019</v>
      </c>
      <c r="C146" s="9"/>
      <c r="D146" s="10"/>
      <c r="E146" s="11"/>
      <c r="F146" s="12" t="s">
        <v>30</v>
      </c>
    </row>
    <row r="147" spans="1:6" x14ac:dyDescent="0.25">
      <c r="A147" s="13" t="s">
        <v>4</v>
      </c>
      <c r="B147" s="14" t="s">
        <v>5</v>
      </c>
      <c r="C147" s="14" t="s">
        <v>6</v>
      </c>
      <c r="D147" s="15" t="s">
        <v>7</v>
      </c>
      <c r="E147" s="16" t="s">
        <v>8</v>
      </c>
      <c r="F147" s="17" t="s">
        <v>9</v>
      </c>
    </row>
    <row r="148" spans="1:6" x14ac:dyDescent="0.25">
      <c r="A148" s="58" t="s">
        <v>980</v>
      </c>
      <c r="B148" s="19" t="s">
        <v>982</v>
      </c>
      <c r="C148" s="20" t="s">
        <v>22</v>
      </c>
      <c r="D148" s="21">
        <v>1.15E-2</v>
      </c>
      <c r="E148" s="22"/>
      <c r="F148" s="23">
        <f>TRUNC(D148*E148,2)</f>
        <v>0</v>
      </c>
    </row>
    <row r="149" spans="1:6" x14ac:dyDescent="0.25">
      <c r="A149" s="58" t="s">
        <v>980</v>
      </c>
      <c r="B149" s="19" t="s">
        <v>982</v>
      </c>
      <c r="C149" s="20" t="s">
        <v>23</v>
      </c>
      <c r="D149" s="21">
        <v>4.7000000000000002E-3</v>
      </c>
      <c r="E149" s="22"/>
      <c r="F149" s="23">
        <f t="shared" ref="F149:F154" si="13">TRUNC(D149*E149,2)</f>
        <v>0</v>
      </c>
    </row>
    <row r="150" spans="1:6" ht="15" customHeight="1" x14ac:dyDescent="0.25">
      <c r="A150" s="59" t="s">
        <v>947</v>
      </c>
      <c r="B150" s="19" t="s">
        <v>952</v>
      </c>
      <c r="C150" s="20" t="s">
        <v>22</v>
      </c>
      <c r="D150" s="21">
        <v>6.3E-3</v>
      </c>
      <c r="E150" s="22"/>
      <c r="F150" s="23">
        <f t="shared" si="13"/>
        <v>0</v>
      </c>
    </row>
    <row r="151" spans="1:6" ht="15" customHeight="1" x14ac:dyDescent="0.25">
      <c r="A151" s="59" t="s">
        <v>947</v>
      </c>
      <c r="B151" s="19" t="s">
        <v>952</v>
      </c>
      <c r="C151" s="20" t="s">
        <v>23</v>
      </c>
      <c r="D151" s="21">
        <v>1.8E-3</v>
      </c>
      <c r="E151" s="22"/>
      <c r="F151" s="23">
        <f t="shared" si="13"/>
        <v>0</v>
      </c>
    </row>
    <row r="152" spans="1:6" ht="15" customHeight="1" x14ac:dyDescent="0.25">
      <c r="A152" s="59" t="s">
        <v>1016</v>
      </c>
      <c r="B152" s="19" t="s">
        <v>1017</v>
      </c>
      <c r="C152" s="20" t="s">
        <v>22</v>
      </c>
      <c r="D152" s="21">
        <v>6.3E-3</v>
      </c>
      <c r="E152" s="22"/>
      <c r="F152" s="23">
        <f t="shared" si="13"/>
        <v>0</v>
      </c>
    </row>
    <row r="153" spans="1:6" ht="15" customHeight="1" x14ac:dyDescent="0.25">
      <c r="A153" s="59" t="s">
        <v>1016</v>
      </c>
      <c r="B153" s="19" t="s">
        <v>1017</v>
      </c>
      <c r="C153" s="20" t="s">
        <v>23</v>
      </c>
      <c r="D153" s="21">
        <v>1.8E-3</v>
      </c>
      <c r="E153" s="22"/>
      <c r="F153" s="23">
        <f t="shared" si="13"/>
        <v>0</v>
      </c>
    </row>
    <row r="154" spans="1:6" x14ac:dyDescent="0.25">
      <c r="A154" s="59">
        <v>88316</v>
      </c>
      <c r="B154" s="19" t="s">
        <v>11</v>
      </c>
      <c r="C154" s="24" t="s">
        <v>10</v>
      </c>
      <c r="D154" s="21">
        <v>1.6199999999999999E-2</v>
      </c>
      <c r="E154" s="22"/>
      <c r="F154" s="23">
        <f t="shared" si="13"/>
        <v>0</v>
      </c>
    </row>
    <row r="155" spans="1:6" x14ac:dyDescent="0.25">
      <c r="A155" s="62">
        <v>1379</v>
      </c>
      <c r="B155" s="34" t="s">
        <v>912</v>
      </c>
      <c r="C155" s="63" t="s">
        <v>179</v>
      </c>
      <c r="D155" s="35">
        <v>88</v>
      </c>
      <c r="E155" s="22"/>
      <c r="F155" s="23">
        <v>0</v>
      </c>
    </row>
    <row r="156" spans="1:6" x14ac:dyDescent="0.25">
      <c r="A156" s="62">
        <v>4718</v>
      </c>
      <c r="B156" s="34" t="s">
        <v>849</v>
      </c>
      <c r="C156" s="64" t="s">
        <v>28</v>
      </c>
      <c r="D156" s="35">
        <v>0.49280000000000002</v>
      </c>
      <c r="E156" s="22"/>
      <c r="F156" s="23">
        <v>0</v>
      </c>
    </row>
    <row r="157" spans="1:6" x14ac:dyDescent="0.25">
      <c r="A157" s="62">
        <v>4720</v>
      </c>
      <c r="B157" s="34" t="s">
        <v>1018</v>
      </c>
      <c r="C157" s="64" t="s">
        <v>28</v>
      </c>
      <c r="D157" s="35">
        <v>0.4224</v>
      </c>
      <c r="E157" s="22"/>
      <c r="F157" s="23">
        <v>0</v>
      </c>
    </row>
    <row r="158" spans="1:6" ht="15.75" thickBot="1" x14ac:dyDescent="0.3">
      <c r="A158" s="62">
        <v>4721</v>
      </c>
      <c r="B158" s="34" t="s">
        <v>848</v>
      </c>
      <c r="C158" s="64" t="s">
        <v>28</v>
      </c>
      <c r="D158" s="35">
        <v>0.49280000000000002</v>
      </c>
      <c r="E158" s="22"/>
      <c r="F158" s="23">
        <v>0</v>
      </c>
    </row>
    <row r="159" spans="1:6" ht="15.75" thickBot="1" x14ac:dyDescent="0.3">
      <c r="A159" s="25"/>
      <c r="B159" s="26"/>
      <c r="C159" s="26"/>
      <c r="D159" s="27"/>
      <c r="E159" s="28" t="s">
        <v>12</v>
      </c>
      <c r="F159" s="29">
        <f>SUM(F148:F158)</f>
        <v>0</v>
      </c>
    </row>
    <row r="160" spans="1:6" ht="15.75" thickBot="1" x14ac:dyDescent="0.3"/>
    <row r="161" spans="1:6" ht="15.75" thickBot="1" x14ac:dyDescent="0.3">
      <c r="A161" s="1"/>
      <c r="B161" s="2" t="s">
        <v>1</v>
      </c>
      <c r="F161" s="30">
        <v>96394</v>
      </c>
    </row>
    <row r="162" spans="1:6" ht="15.75" thickBot="1" x14ac:dyDescent="0.3">
      <c r="A162" s="3"/>
      <c r="B162" s="4" t="s">
        <v>2</v>
      </c>
      <c r="E162" s="5" t="s">
        <v>3</v>
      </c>
      <c r="F162" s="6"/>
    </row>
    <row r="163" spans="1:6" ht="23.25" thickBot="1" x14ac:dyDescent="0.3">
      <c r="A163" s="7" t="s">
        <v>425</v>
      </c>
      <c r="B163" s="8" t="s">
        <v>1020</v>
      </c>
      <c r="C163" s="9"/>
      <c r="D163" s="10"/>
      <c r="E163" s="11"/>
      <c r="F163" s="12" t="s">
        <v>30</v>
      </c>
    </row>
    <row r="164" spans="1:6" x14ac:dyDescent="0.25">
      <c r="A164" s="13" t="s">
        <v>4</v>
      </c>
      <c r="B164" s="14" t="s">
        <v>5</v>
      </c>
      <c r="C164" s="14" t="s">
        <v>6</v>
      </c>
      <c r="D164" s="15" t="s">
        <v>7</v>
      </c>
      <c r="E164" s="16" t="s">
        <v>8</v>
      </c>
      <c r="F164" s="17" t="s">
        <v>9</v>
      </c>
    </row>
    <row r="165" spans="1:6" x14ac:dyDescent="0.25">
      <c r="A165" s="58" t="s">
        <v>980</v>
      </c>
      <c r="B165" s="19" t="s">
        <v>982</v>
      </c>
      <c r="C165" s="20" t="s">
        <v>22</v>
      </c>
      <c r="D165" s="21">
        <v>1.15E-2</v>
      </c>
      <c r="E165" s="22"/>
      <c r="F165" s="23">
        <f>TRUNC(D165*E165,2)</f>
        <v>0</v>
      </c>
    </row>
    <row r="166" spans="1:6" x14ac:dyDescent="0.25">
      <c r="A166" s="58" t="s">
        <v>980</v>
      </c>
      <c r="B166" s="19" t="s">
        <v>982</v>
      </c>
      <c r="C166" s="20" t="s">
        <v>23</v>
      </c>
      <c r="D166" s="21">
        <v>4.7000000000000002E-3</v>
      </c>
      <c r="E166" s="22"/>
      <c r="F166" s="23">
        <f t="shared" ref="F166:F171" si="14">TRUNC(D166*E166,2)</f>
        <v>0</v>
      </c>
    </row>
    <row r="167" spans="1:6" x14ac:dyDescent="0.25">
      <c r="A167" s="59" t="s">
        <v>947</v>
      </c>
      <c r="B167" s="19" t="s">
        <v>952</v>
      </c>
      <c r="C167" s="20" t="s">
        <v>22</v>
      </c>
      <c r="D167" s="21">
        <v>6.3E-3</v>
      </c>
      <c r="E167" s="22"/>
      <c r="F167" s="23">
        <f t="shared" si="14"/>
        <v>0</v>
      </c>
    </row>
    <row r="168" spans="1:6" x14ac:dyDescent="0.25">
      <c r="A168" s="59" t="s">
        <v>947</v>
      </c>
      <c r="B168" s="19" t="s">
        <v>952</v>
      </c>
      <c r="C168" s="20" t="s">
        <v>23</v>
      </c>
      <c r="D168" s="21">
        <v>1.8E-3</v>
      </c>
      <c r="E168" s="22"/>
      <c r="F168" s="23">
        <f t="shared" si="14"/>
        <v>0</v>
      </c>
    </row>
    <row r="169" spans="1:6" x14ac:dyDescent="0.25">
      <c r="A169" s="59" t="s">
        <v>1016</v>
      </c>
      <c r="B169" s="19" t="s">
        <v>1017</v>
      </c>
      <c r="C169" s="20" t="s">
        <v>22</v>
      </c>
      <c r="D169" s="21">
        <v>6.3E-3</v>
      </c>
      <c r="E169" s="22"/>
      <c r="F169" s="23">
        <f t="shared" si="14"/>
        <v>0</v>
      </c>
    </row>
    <row r="170" spans="1:6" x14ac:dyDescent="0.25">
      <c r="A170" s="59" t="s">
        <v>1016</v>
      </c>
      <c r="B170" s="19" t="s">
        <v>1017</v>
      </c>
      <c r="C170" s="20" t="s">
        <v>23</v>
      </c>
      <c r="D170" s="21">
        <v>1.8E-3</v>
      </c>
      <c r="E170" s="22"/>
      <c r="F170" s="23">
        <f t="shared" si="14"/>
        <v>0</v>
      </c>
    </row>
    <row r="171" spans="1:6" x14ac:dyDescent="0.25">
      <c r="A171" s="59">
        <v>88316</v>
      </c>
      <c r="B171" s="19" t="s">
        <v>11</v>
      </c>
      <c r="C171" s="24" t="s">
        <v>10</v>
      </c>
      <c r="D171" s="21">
        <v>1.6199999999999999E-2</v>
      </c>
      <c r="E171" s="22"/>
      <c r="F171" s="23">
        <f t="shared" si="14"/>
        <v>0</v>
      </c>
    </row>
    <row r="172" spans="1:6" x14ac:dyDescent="0.25">
      <c r="A172" s="62">
        <v>1379</v>
      </c>
      <c r="B172" s="34" t="s">
        <v>912</v>
      </c>
      <c r="C172" s="63" t="s">
        <v>179</v>
      </c>
      <c r="D172" s="35">
        <v>66</v>
      </c>
      <c r="E172" s="22"/>
      <c r="F172" s="23">
        <v>0</v>
      </c>
    </row>
    <row r="173" spans="1:6" x14ac:dyDescent="0.25">
      <c r="A173" s="62">
        <v>4718</v>
      </c>
      <c r="B173" s="34" t="s">
        <v>849</v>
      </c>
      <c r="C173" s="64" t="s">
        <v>28</v>
      </c>
      <c r="D173" s="35">
        <v>0.49280000000000002</v>
      </c>
      <c r="E173" s="22"/>
      <c r="F173" s="23">
        <v>0</v>
      </c>
    </row>
    <row r="174" spans="1:6" x14ac:dyDescent="0.25">
      <c r="A174" s="62">
        <v>4720</v>
      </c>
      <c r="B174" s="34" t="s">
        <v>1018</v>
      </c>
      <c r="C174" s="64" t="s">
        <v>28</v>
      </c>
      <c r="D174" s="35">
        <v>0.4224</v>
      </c>
      <c r="E174" s="22"/>
      <c r="F174" s="23">
        <v>0</v>
      </c>
    </row>
    <row r="175" spans="1:6" ht="15.75" thickBot="1" x14ac:dyDescent="0.3">
      <c r="A175" s="62">
        <v>4721</v>
      </c>
      <c r="B175" s="34" t="s">
        <v>848</v>
      </c>
      <c r="C175" s="64" t="s">
        <v>28</v>
      </c>
      <c r="D175" s="35">
        <v>0.49280000000000002</v>
      </c>
      <c r="E175" s="22"/>
      <c r="F175" s="23">
        <v>0</v>
      </c>
    </row>
    <row r="176" spans="1:6" ht="15.75" thickBot="1" x14ac:dyDescent="0.3">
      <c r="A176" s="25"/>
      <c r="B176" s="26"/>
      <c r="C176" s="26"/>
      <c r="D176" s="27"/>
      <c r="E176" s="28" t="s">
        <v>12</v>
      </c>
      <c r="F176" s="29">
        <f>SUM(F165:F175)</f>
        <v>0</v>
      </c>
    </row>
    <row r="177" spans="1:6" ht="15.75" thickBot="1" x14ac:dyDescent="0.3"/>
    <row r="178" spans="1:6" ht="15.75" thickBot="1" x14ac:dyDescent="0.3">
      <c r="A178" s="1"/>
      <c r="B178" s="2" t="s">
        <v>1</v>
      </c>
      <c r="F178" s="30">
        <v>96397</v>
      </c>
    </row>
    <row r="179" spans="1:6" ht="15.75" thickBot="1" x14ac:dyDescent="0.3">
      <c r="A179" s="3"/>
      <c r="B179" s="4" t="s">
        <v>2</v>
      </c>
      <c r="E179" s="5" t="s">
        <v>3</v>
      </c>
      <c r="F179" s="6"/>
    </row>
    <row r="180" spans="1:6" ht="34.5" thickBot="1" x14ac:dyDescent="0.3">
      <c r="A180" s="7" t="s">
        <v>427</v>
      </c>
      <c r="B180" s="8" t="s">
        <v>1021</v>
      </c>
      <c r="C180" s="9"/>
      <c r="D180" s="10"/>
      <c r="E180" s="11"/>
      <c r="F180" s="12" t="s">
        <v>30</v>
      </c>
    </row>
    <row r="181" spans="1:6" x14ac:dyDescent="0.25">
      <c r="A181" s="13" t="s">
        <v>4</v>
      </c>
      <c r="B181" s="14" t="s">
        <v>5</v>
      </c>
      <c r="C181" s="14" t="s">
        <v>6</v>
      </c>
      <c r="D181" s="15" t="s">
        <v>7</v>
      </c>
      <c r="E181" s="16" t="s">
        <v>8</v>
      </c>
      <c r="F181" s="17" t="s">
        <v>9</v>
      </c>
    </row>
    <row r="182" spans="1:6" x14ac:dyDescent="0.25">
      <c r="A182" s="58" t="s">
        <v>20</v>
      </c>
      <c r="B182" s="19" t="s">
        <v>25</v>
      </c>
      <c r="C182" s="20" t="s">
        <v>22</v>
      </c>
      <c r="D182" s="21">
        <v>8.0000000000000002E-3</v>
      </c>
      <c r="E182" s="22"/>
      <c r="F182" s="23">
        <f>TRUNC(D182*E182,2)</f>
        <v>0</v>
      </c>
    </row>
    <row r="183" spans="1:6" x14ac:dyDescent="0.25">
      <c r="A183" s="58" t="s">
        <v>20</v>
      </c>
      <c r="B183" s="19" t="s">
        <v>25</v>
      </c>
      <c r="C183" s="20" t="s">
        <v>23</v>
      </c>
      <c r="D183" s="21">
        <v>2.7E-2</v>
      </c>
      <c r="E183" s="22"/>
      <c r="F183" s="23">
        <f t="shared" ref="F183:F191" si="15">TRUNC(D183*E183,2)</f>
        <v>0</v>
      </c>
    </row>
    <row r="184" spans="1:6" ht="15" customHeight="1" x14ac:dyDescent="0.25">
      <c r="A184" s="59" t="s">
        <v>999</v>
      </c>
      <c r="B184" s="19" t="s">
        <v>1000</v>
      </c>
      <c r="C184" s="20" t="s">
        <v>22</v>
      </c>
      <c r="D184" s="21">
        <v>0.01</v>
      </c>
      <c r="E184" s="22"/>
      <c r="F184" s="23">
        <f t="shared" si="15"/>
        <v>0</v>
      </c>
    </row>
    <row r="185" spans="1:6" ht="15" customHeight="1" x14ac:dyDescent="0.25">
      <c r="A185" s="59" t="s">
        <v>999</v>
      </c>
      <c r="B185" s="19" t="s">
        <v>1000</v>
      </c>
      <c r="C185" s="20" t="s">
        <v>23</v>
      </c>
      <c r="D185" s="39">
        <v>2.5000000000000001E-2</v>
      </c>
      <c r="E185" s="22"/>
      <c r="F185" s="23">
        <f t="shared" si="15"/>
        <v>0</v>
      </c>
    </row>
    <row r="186" spans="1:6" ht="15" customHeight="1" x14ac:dyDescent="0.25">
      <c r="A186" s="59" t="s">
        <v>19</v>
      </c>
      <c r="B186" s="19" t="s">
        <v>24</v>
      </c>
      <c r="C186" s="20" t="s">
        <v>22</v>
      </c>
      <c r="D186" s="21">
        <v>2E-3</v>
      </c>
      <c r="E186" s="22"/>
      <c r="F186" s="23">
        <f t="shared" si="15"/>
        <v>0</v>
      </c>
    </row>
    <row r="187" spans="1:6" ht="15" customHeight="1" x14ac:dyDescent="0.25">
      <c r="A187" s="59" t="s">
        <v>19</v>
      </c>
      <c r="B187" s="19" t="s">
        <v>24</v>
      </c>
      <c r="C187" s="20" t="s">
        <v>23</v>
      </c>
      <c r="D187" s="21">
        <v>3.3000000000000002E-2</v>
      </c>
      <c r="E187" s="22"/>
      <c r="F187" s="23">
        <f t="shared" si="15"/>
        <v>0</v>
      </c>
    </row>
    <row r="188" spans="1:6" ht="15" customHeight="1" x14ac:dyDescent="0.25">
      <c r="A188" s="61" t="s">
        <v>34</v>
      </c>
      <c r="B188" s="19" t="s">
        <v>35</v>
      </c>
      <c r="C188" s="20" t="s">
        <v>22</v>
      </c>
      <c r="D188" s="21">
        <v>4.0000000000000001E-3</v>
      </c>
      <c r="E188" s="22"/>
      <c r="F188" s="23">
        <f t="shared" si="15"/>
        <v>0</v>
      </c>
    </row>
    <row r="189" spans="1:6" ht="15" customHeight="1" x14ac:dyDescent="0.25">
      <c r="A189" s="60" t="s">
        <v>34</v>
      </c>
      <c r="B189" s="19" t="s">
        <v>35</v>
      </c>
      <c r="C189" s="20" t="s">
        <v>23</v>
      </c>
      <c r="D189" s="21">
        <v>3.1E-2</v>
      </c>
      <c r="E189" s="22"/>
      <c r="F189" s="23">
        <f t="shared" si="15"/>
        <v>0</v>
      </c>
    </row>
    <row r="190" spans="1:6" x14ac:dyDescent="0.25">
      <c r="A190" s="59">
        <v>88316</v>
      </c>
      <c r="B190" s="19" t="s">
        <v>11</v>
      </c>
      <c r="C190" s="24" t="s">
        <v>10</v>
      </c>
      <c r="D190" s="21">
        <v>3.5000000000000003E-2</v>
      </c>
      <c r="E190" s="22"/>
      <c r="F190" s="23">
        <f t="shared" si="15"/>
        <v>0</v>
      </c>
    </row>
    <row r="191" spans="1:6" ht="23.25" thickBot="1" x14ac:dyDescent="0.3">
      <c r="A191" s="30" t="s">
        <v>423</v>
      </c>
      <c r="B191" s="45" t="s">
        <v>424</v>
      </c>
      <c r="C191" s="42" t="s">
        <v>28</v>
      </c>
      <c r="D191" s="31">
        <v>1.35</v>
      </c>
      <c r="E191" s="22"/>
      <c r="F191" s="23">
        <f t="shared" si="15"/>
        <v>0</v>
      </c>
    </row>
    <row r="192" spans="1:6" ht="15.75" thickBot="1" x14ac:dyDescent="0.3">
      <c r="A192" s="25"/>
      <c r="B192" s="26"/>
      <c r="C192" s="26"/>
      <c r="D192" s="27"/>
      <c r="E192" s="28" t="s">
        <v>12</v>
      </c>
      <c r="F192" s="29">
        <f>SUM(F182:F191)</f>
        <v>0</v>
      </c>
    </row>
    <row r="193" spans="1:6" ht="15.75" thickBot="1" x14ac:dyDescent="0.3"/>
    <row r="194" spans="1:6" ht="15.75" thickBot="1" x14ac:dyDescent="0.3">
      <c r="A194" s="1"/>
      <c r="B194" s="2" t="s">
        <v>1</v>
      </c>
      <c r="F194" s="30">
        <v>96397</v>
      </c>
    </row>
    <row r="195" spans="1:6" ht="15.75" thickBot="1" x14ac:dyDescent="0.3">
      <c r="A195" s="3"/>
      <c r="B195" s="4" t="s">
        <v>2</v>
      </c>
      <c r="E195" s="5" t="s">
        <v>3</v>
      </c>
      <c r="F195" s="6"/>
    </row>
    <row r="196" spans="1:6" ht="34.5" thickBot="1" x14ac:dyDescent="0.3">
      <c r="A196" s="7" t="s">
        <v>428</v>
      </c>
      <c r="B196" s="8" t="s">
        <v>1022</v>
      </c>
      <c r="C196" s="9"/>
      <c r="D196" s="10"/>
      <c r="E196" s="11"/>
      <c r="F196" s="12" t="s">
        <v>30</v>
      </c>
    </row>
    <row r="197" spans="1:6" x14ac:dyDescent="0.25">
      <c r="A197" s="13" t="s">
        <v>4</v>
      </c>
      <c r="B197" s="14" t="s">
        <v>5</v>
      </c>
      <c r="C197" s="14" t="s">
        <v>6</v>
      </c>
      <c r="D197" s="15" t="s">
        <v>7</v>
      </c>
      <c r="E197" s="16" t="s">
        <v>8</v>
      </c>
      <c r="F197" s="17" t="s">
        <v>9</v>
      </c>
    </row>
    <row r="198" spans="1:6" x14ac:dyDescent="0.25">
      <c r="A198" s="58" t="s">
        <v>20</v>
      </c>
      <c r="B198" s="19" t="s">
        <v>25</v>
      </c>
      <c r="C198" s="20" t="s">
        <v>22</v>
      </c>
      <c r="D198" s="21">
        <v>8.0000000000000002E-3</v>
      </c>
      <c r="E198" s="22"/>
      <c r="F198" s="23">
        <f>TRUNC(D198*E198,2)</f>
        <v>0</v>
      </c>
    </row>
    <row r="199" spans="1:6" x14ac:dyDescent="0.25">
      <c r="A199" s="58" t="s">
        <v>20</v>
      </c>
      <c r="B199" s="19" t="s">
        <v>25</v>
      </c>
      <c r="C199" s="20" t="s">
        <v>23</v>
      </c>
      <c r="D199" s="21">
        <v>2.7E-2</v>
      </c>
      <c r="E199" s="22"/>
      <c r="F199" s="23">
        <f t="shared" ref="F199:F207" si="16">TRUNC(D199*E199,2)</f>
        <v>0</v>
      </c>
    </row>
    <row r="200" spans="1:6" ht="15" customHeight="1" x14ac:dyDescent="0.25">
      <c r="A200" s="59" t="s">
        <v>999</v>
      </c>
      <c r="B200" s="19" t="s">
        <v>1000</v>
      </c>
      <c r="C200" s="20" t="s">
        <v>22</v>
      </c>
      <c r="D200" s="21">
        <v>0.01</v>
      </c>
      <c r="E200" s="22"/>
      <c r="F200" s="23">
        <f t="shared" si="16"/>
        <v>0</v>
      </c>
    </row>
    <row r="201" spans="1:6" ht="15" customHeight="1" x14ac:dyDescent="0.25">
      <c r="A201" s="59" t="s">
        <v>999</v>
      </c>
      <c r="B201" s="19" t="s">
        <v>1000</v>
      </c>
      <c r="C201" s="20" t="s">
        <v>23</v>
      </c>
      <c r="D201" s="39">
        <v>2.5000000000000001E-2</v>
      </c>
      <c r="E201" s="22"/>
      <c r="F201" s="23">
        <f t="shared" si="16"/>
        <v>0</v>
      </c>
    </row>
    <row r="202" spans="1:6" ht="15" customHeight="1" x14ac:dyDescent="0.25">
      <c r="A202" s="59" t="s">
        <v>19</v>
      </c>
      <c r="B202" s="19" t="s">
        <v>24</v>
      </c>
      <c r="C202" s="20" t="s">
        <v>22</v>
      </c>
      <c r="D202" s="21">
        <v>2E-3</v>
      </c>
      <c r="E202" s="22"/>
      <c r="F202" s="23">
        <f t="shared" si="16"/>
        <v>0</v>
      </c>
    </row>
    <row r="203" spans="1:6" ht="15" customHeight="1" x14ac:dyDescent="0.25">
      <c r="A203" s="59" t="s">
        <v>19</v>
      </c>
      <c r="B203" s="19" t="s">
        <v>24</v>
      </c>
      <c r="C203" s="20" t="s">
        <v>23</v>
      </c>
      <c r="D203" s="21">
        <v>3.3000000000000002E-2</v>
      </c>
      <c r="E203" s="22"/>
      <c r="F203" s="23">
        <f t="shared" si="16"/>
        <v>0</v>
      </c>
    </row>
    <row r="204" spans="1:6" ht="15" customHeight="1" x14ac:dyDescent="0.25">
      <c r="A204" s="61" t="s">
        <v>34</v>
      </c>
      <c r="B204" s="19" t="s">
        <v>35</v>
      </c>
      <c r="C204" s="20" t="s">
        <v>22</v>
      </c>
      <c r="D204" s="21">
        <v>4.0000000000000001E-3</v>
      </c>
      <c r="E204" s="22"/>
      <c r="F204" s="23">
        <f t="shared" si="16"/>
        <v>0</v>
      </c>
    </row>
    <row r="205" spans="1:6" ht="15" customHeight="1" x14ac:dyDescent="0.25">
      <c r="A205" s="60" t="s">
        <v>34</v>
      </c>
      <c r="B205" s="19" t="s">
        <v>35</v>
      </c>
      <c r="C205" s="20" t="s">
        <v>23</v>
      </c>
      <c r="D205" s="21">
        <v>3.1E-2</v>
      </c>
      <c r="E205" s="22"/>
      <c r="F205" s="23">
        <f t="shared" si="16"/>
        <v>0</v>
      </c>
    </row>
    <row r="206" spans="1:6" x14ac:dyDescent="0.25">
      <c r="A206" s="59">
        <v>88316</v>
      </c>
      <c r="B206" s="19" t="s">
        <v>11</v>
      </c>
      <c r="C206" s="24" t="s">
        <v>10</v>
      </c>
      <c r="D206" s="21">
        <v>3.5000000000000003E-2</v>
      </c>
      <c r="E206" s="22"/>
      <c r="F206" s="23">
        <f t="shared" si="16"/>
        <v>0</v>
      </c>
    </row>
    <row r="207" spans="1:6" ht="23.25" thickBot="1" x14ac:dyDescent="0.3">
      <c r="A207" s="30" t="s">
        <v>425</v>
      </c>
      <c r="B207" s="45" t="s">
        <v>426</v>
      </c>
      <c r="C207" s="42" t="s">
        <v>28</v>
      </c>
      <c r="D207" s="31">
        <v>1.35</v>
      </c>
      <c r="E207" s="22"/>
      <c r="F207" s="23">
        <f t="shared" si="16"/>
        <v>0</v>
      </c>
    </row>
    <row r="208" spans="1:6" ht="15.75" thickBot="1" x14ac:dyDescent="0.3">
      <c r="A208" s="25"/>
      <c r="B208" s="26"/>
      <c r="C208" s="26"/>
      <c r="D208" s="27"/>
      <c r="E208" s="28" t="s">
        <v>12</v>
      </c>
      <c r="F208" s="29">
        <f>SUM(F198:F207)</f>
        <v>0</v>
      </c>
    </row>
    <row r="209" spans="1:6" ht="15.75" thickBot="1" x14ac:dyDescent="0.3"/>
    <row r="210" spans="1:6" ht="15.75" thickBot="1" x14ac:dyDescent="0.3">
      <c r="A210" s="1"/>
      <c r="B210" s="2" t="s">
        <v>1</v>
      </c>
      <c r="F210" s="30">
        <v>96400</v>
      </c>
    </row>
    <row r="211" spans="1:6" ht="15.75" thickBot="1" x14ac:dyDescent="0.3">
      <c r="A211" s="3"/>
      <c r="B211" s="4" t="s">
        <v>2</v>
      </c>
      <c r="E211" s="5" t="s">
        <v>3</v>
      </c>
      <c r="F211" s="6"/>
    </row>
    <row r="212" spans="1:6" ht="34.5" thickBot="1" x14ac:dyDescent="0.3">
      <c r="A212" s="7" t="s">
        <v>429</v>
      </c>
      <c r="B212" s="8" t="s">
        <v>1023</v>
      </c>
      <c r="C212" s="9"/>
      <c r="D212" s="10"/>
      <c r="E212" s="11"/>
      <c r="F212" s="12" t="s">
        <v>30</v>
      </c>
    </row>
    <row r="213" spans="1:6" x14ac:dyDescent="0.25">
      <c r="A213" s="13" t="s">
        <v>4</v>
      </c>
      <c r="B213" s="14" t="s">
        <v>5</v>
      </c>
      <c r="C213" s="14" t="s">
        <v>6</v>
      </c>
      <c r="D213" s="15" t="s">
        <v>7</v>
      </c>
      <c r="E213" s="16" t="s">
        <v>8</v>
      </c>
      <c r="F213" s="17" t="s">
        <v>9</v>
      </c>
    </row>
    <row r="214" spans="1:6" x14ac:dyDescent="0.25">
      <c r="A214" s="58" t="s">
        <v>20</v>
      </c>
      <c r="B214" s="19" t="s">
        <v>25</v>
      </c>
      <c r="C214" s="20" t="s">
        <v>22</v>
      </c>
      <c r="D214" s="21">
        <v>1.0999999999999999E-2</v>
      </c>
      <c r="E214" s="22"/>
      <c r="F214" s="23">
        <f>TRUNC(D214*E214,2)</f>
        <v>0</v>
      </c>
    </row>
    <row r="215" spans="1:6" x14ac:dyDescent="0.25">
      <c r="A215" s="58" t="s">
        <v>20</v>
      </c>
      <c r="B215" s="19" t="s">
        <v>25</v>
      </c>
      <c r="C215" s="20" t="s">
        <v>23</v>
      </c>
      <c r="D215" s="21">
        <v>5.2999999999999999E-2</v>
      </c>
      <c r="E215" s="22"/>
      <c r="F215" s="23">
        <f t="shared" ref="F215:F224" si="17">TRUNC(D215*E215,2)</f>
        <v>0</v>
      </c>
    </row>
    <row r="216" spans="1:6" ht="15" customHeight="1" x14ac:dyDescent="0.25">
      <c r="A216" s="59" t="s">
        <v>999</v>
      </c>
      <c r="B216" s="19" t="s">
        <v>1000</v>
      </c>
      <c r="C216" s="20" t="s">
        <v>22</v>
      </c>
      <c r="D216" s="21">
        <v>8.9999999999999993E-3</v>
      </c>
      <c r="E216" s="22"/>
      <c r="F216" s="23">
        <f t="shared" si="17"/>
        <v>0</v>
      </c>
    </row>
    <row r="217" spans="1:6" ht="15" customHeight="1" x14ac:dyDescent="0.25">
      <c r="A217" s="59" t="s">
        <v>999</v>
      </c>
      <c r="B217" s="19" t="s">
        <v>1000</v>
      </c>
      <c r="C217" s="20" t="s">
        <v>23</v>
      </c>
      <c r="D217" s="39">
        <v>5.5E-2</v>
      </c>
      <c r="E217" s="22"/>
      <c r="F217" s="23">
        <f t="shared" si="17"/>
        <v>0</v>
      </c>
    </row>
    <row r="218" spans="1:6" x14ac:dyDescent="0.25">
      <c r="A218" s="59" t="s">
        <v>19</v>
      </c>
      <c r="B218" s="19" t="s">
        <v>24</v>
      </c>
      <c r="C218" s="20" t="s">
        <v>22</v>
      </c>
      <c r="D218" s="21">
        <v>2E-3</v>
      </c>
      <c r="E218" s="22"/>
      <c r="F218" s="23">
        <f t="shared" si="17"/>
        <v>0</v>
      </c>
    </row>
    <row r="219" spans="1:6" x14ac:dyDescent="0.25">
      <c r="A219" s="59" t="s">
        <v>19</v>
      </c>
      <c r="B219" s="19" t="s">
        <v>24</v>
      </c>
      <c r="C219" s="20" t="s">
        <v>23</v>
      </c>
      <c r="D219" s="21">
        <v>3.3000000000000002E-2</v>
      </c>
      <c r="E219" s="22"/>
      <c r="F219" s="23">
        <f t="shared" si="17"/>
        <v>0</v>
      </c>
    </row>
    <row r="220" spans="1:6" x14ac:dyDescent="0.25">
      <c r="A220" s="59" t="s">
        <v>78</v>
      </c>
      <c r="B220" s="19" t="s">
        <v>79</v>
      </c>
      <c r="C220" s="20" t="s">
        <v>22</v>
      </c>
      <c r="D220" s="21">
        <v>1.9E-2</v>
      </c>
      <c r="E220" s="22"/>
      <c r="F220" s="23">
        <f t="shared" si="17"/>
        <v>0</v>
      </c>
    </row>
    <row r="221" spans="1:6" x14ac:dyDescent="0.25">
      <c r="A221" s="59" t="s">
        <v>78</v>
      </c>
      <c r="B221" s="19" t="s">
        <v>79</v>
      </c>
      <c r="C221" s="20" t="s">
        <v>23</v>
      </c>
      <c r="D221" s="21">
        <v>4.4999999999999998E-2</v>
      </c>
      <c r="E221" s="22"/>
      <c r="F221" s="23">
        <f t="shared" si="17"/>
        <v>0</v>
      </c>
    </row>
    <row r="222" spans="1:6" x14ac:dyDescent="0.25">
      <c r="A222" s="59">
        <v>88316</v>
      </c>
      <c r="B222" s="19" t="s">
        <v>11</v>
      </c>
      <c r="C222" s="24" t="s">
        <v>10</v>
      </c>
      <c r="D222" s="21">
        <v>6.4000000000000001E-2</v>
      </c>
      <c r="E222" s="22"/>
      <c r="F222" s="23">
        <f t="shared" si="17"/>
        <v>0</v>
      </c>
    </row>
    <row r="223" spans="1:6" ht="22.5" x14ac:dyDescent="0.25">
      <c r="A223" s="62">
        <v>4730</v>
      </c>
      <c r="B223" s="32" t="s">
        <v>846</v>
      </c>
      <c r="C223" s="20" t="s">
        <v>28</v>
      </c>
      <c r="D223" s="33">
        <v>1.46</v>
      </c>
      <c r="E223" s="22"/>
      <c r="F223" s="23">
        <f t="shared" si="17"/>
        <v>0</v>
      </c>
    </row>
    <row r="224" spans="1:6" ht="15.75" thickBot="1" x14ac:dyDescent="0.3">
      <c r="A224" s="30">
        <v>4741</v>
      </c>
      <c r="B224" s="45" t="s">
        <v>1024</v>
      </c>
      <c r="C224" s="42" t="s">
        <v>28</v>
      </c>
      <c r="D224" s="31">
        <v>0.375</v>
      </c>
      <c r="E224" s="22"/>
      <c r="F224" s="23">
        <f t="shared" si="17"/>
        <v>0</v>
      </c>
    </row>
    <row r="225" spans="1:6" ht="15.75" thickBot="1" x14ac:dyDescent="0.3">
      <c r="A225" s="25"/>
      <c r="B225" s="26"/>
      <c r="C225" s="26"/>
      <c r="D225" s="27"/>
      <c r="E225" s="28" t="s">
        <v>12</v>
      </c>
      <c r="F225" s="29">
        <f>SUM(F214:F224)</f>
        <v>0</v>
      </c>
    </row>
    <row r="226" spans="1:6" ht="15.75" thickBot="1" x14ac:dyDescent="0.3"/>
    <row r="227" spans="1:6" ht="15.75" thickBot="1" x14ac:dyDescent="0.3">
      <c r="A227" s="1"/>
      <c r="B227" s="2" t="s">
        <v>1</v>
      </c>
      <c r="F227" s="30">
        <v>4011486</v>
      </c>
    </row>
    <row r="228" spans="1:6" ht="15.75" thickBot="1" x14ac:dyDescent="0.3">
      <c r="A228" s="3"/>
      <c r="B228" s="4" t="s">
        <v>2</v>
      </c>
      <c r="E228" s="5" t="s">
        <v>3</v>
      </c>
      <c r="F228" s="6"/>
    </row>
    <row r="229" spans="1:6" ht="23.25" thickBot="1" x14ac:dyDescent="0.3">
      <c r="A229" s="7" t="s">
        <v>430</v>
      </c>
      <c r="B229" s="8" t="s">
        <v>1033</v>
      </c>
      <c r="C229" s="9"/>
      <c r="D229" s="10"/>
      <c r="E229" s="11"/>
      <c r="F229" s="12" t="s">
        <v>30</v>
      </c>
    </row>
    <row r="230" spans="1:6" x14ac:dyDescent="0.25">
      <c r="A230" s="13" t="s">
        <v>4</v>
      </c>
      <c r="B230" s="14" t="s">
        <v>5</v>
      </c>
      <c r="C230" s="14" t="s">
        <v>6</v>
      </c>
      <c r="D230" s="15" t="s">
        <v>7</v>
      </c>
      <c r="E230" s="16" t="s">
        <v>8</v>
      </c>
      <c r="F230" s="17" t="s">
        <v>9</v>
      </c>
    </row>
    <row r="231" spans="1:6" x14ac:dyDescent="0.25">
      <c r="A231" s="58" t="s">
        <v>1025</v>
      </c>
      <c r="B231" s="19" t="s">
        <v>1028</v>
      </c>
      <c r="C231" s="20" t="s">
        <v>22</v>
      </c>
      <c r="D231" s="21">
        <v>2.8621752531924264E-3</v>
      </c>
      <c r="E231" s="22"/>
      <c r="F231" s="23">
        <f>TRUNC(D231*E231,2)</f>
        <v>0</v>
      </c>
    </row>
    <row r="232" spans="1:6" x14ac:dyDescent="0.25">
      <c r="A232" s="58" t="s">
        <v>1025</v>
      </c>
      <c r="B232" s="19" t="s">
        <v>1028</v>
      </c>
      <c r="C232" s="20" t="s">
        <v>23</v>
      </c>
      <c r="D232" s="21">
        <v>8.1461911052399822E-3</v>
      </c>
      <c r="E232" s="22"/>
      <c r="F232" s="23">
        <f t="shared" ref="F232:F245" si="18">TRUNC(D232*E232,2)</f>
        <v>0</v>
      </c>
    </row>
    <row r="233" spans="1:6" ht="22.5" x14ac:dyDescent="0.25">
      <c r="A233" s="59" t="s">
        <v>21</v>
      </c>
      <c r="B233" s="19" t="s">
        <v>26</v>
      </c>
      <c r="C233" s="20" t="s">
        <v>22</v>
      </c>
      <c r="D233" s="21">
        <v>5.9445178335535013E-3</v>
      </c>
      <c r="E233" s="22"/>
      <c r="F233" s="23">
        <f t="shared" si="18"/>
        <v>0</v>
      </c>
    </row>
    <row r="234" spans="1:6" ht="22.5" x14ac:dyDescent="0.25">
      <c r="A234" s="59" t="s">
        <v>21</v>
      </c>
      <c r="B234" s="19" t="s">
        <v>26</v>
      </c>
      <c r="C234" s="20" t="s">
        <v>23</v>
      </c>
      <c r="D234" s="21">
        <v>5.0638485248789078E-3</v>
      </c>
      <c r="E234" s="22"/>
      <c r="F234" s="23">
        <f t="shared" si="18"/>
        <v>0</v>
      </c>
    </row>
    <row r="235" spans="1:6" ht="15" customHeight="1" x14ac:dyDescent="0.25">
      <c r="A235" s="59" t="s">
        <v>34</v>
      </c>
      <c r="B235" s="19" t="s">
        <v>35</v>
      </c>
      <c r="C235" s="20" t="s">
        <v>22</v>
      </c>
      <c r="D235" s="21">
        <v>5.7243505063848529E-3</v>
      </c>
      <c r="E235" s="22"/>
      <c r="F235" s="23">
        <f t="shared" si="18"/>
        <v>0</v>
      </c>
    </row>
    <row r="236" spans="1:6" ht="15" customHeight="1" x14ac:dyDescent="0.25">
      <c r="A236" s="59" t="s">
        <v>34</v>
      </c>
      <c r="B236" s="19" t="s">
        <v>35</v>
      </c>
      <c r="C236" s="20" t="s">
        <v>23</v>
      </c>
      <c r="D236" s="21">
        <v>5.2840158520475553E-3</v>
      </c>
      <c r="E236" s="22"/>
      <c r="F236" s="23">
        <f t="shared" si="18"/>
        <v>0</v>
      </c>
    </row>
    <row r="237" spans="1:6" x14ac:dyDescent="0.25">
      <c r="A237" s="61" t="s">
        <v>19</v>
      </c>
      <c r="B237" s="19" t="s">
        <v>24</v>
      </c>
      <c r="C237" s="20" t="s">
        <v>22</v>
      </c>
      <c r="D237" s="21">
        <f>2*0.00440334654337296</f>
        <v>8.8066930867459203E-3</v>
      </c>
      <c r="E237" s="22"/>
      <c r="F237" s="23">
        <f t="shared" si="18"/>
        <v>0</v>
      </c>
    </row>
    <row r="238" spans="1:6" x14ac:dyDescent="0.25">
      <c r="A238" s="59" t="s">
        <v>19</v>
      </c>
      <c r="B238" s="19" t="s">
        <v>24</v>
      </c>
      <c r="C238" s="20" t="s">
        <v>23</v>
      </c>
      <c r="D238" s="21">
        <f>2*0.00660501981505944</f>
        <v>1.321003963011888E-2</v>
      </c>
      <c r="E238" s="22"/>
      <c r="F238" s="23">
        <f t="shared" si="18"/>
        <v>0</v>
      </c>
    </row>
    <row r="239" spans="1:6" x14ac:dyDescent="0.25">
      <c r="A239" s="59" t="s">
        <v>1026</v>
      </c>
      <c r="B239" s="19" t="s">
        <v>1029</v>
      </c>
      <c r="C239" s="20" t="s">
        <v>22</v>
      </c>
      <c r="D239" s="21">
        <v>1.1008366358432407E-2</v>
      </c>
      <c r="E239" s="22"/>
      <c r="F239" s="23">
        <f t="shared" ref="F239:F240" si="19">TRUNC(D239*E239,2)</f>
        <v>0</v>
      </c>
    </row>
    <row r="240" spans="1:6" x14ac:dyDescent="0.25">
      <c r="A240" s="59" t="s">
        <v>1027</v>
      </c>
      <c r="B240" s="19" t="s">
        <v>1030</v>
      </c>
      <c r="C240" s="20" t="s">
        <v>22</v>
      </c>
      <c r="D240" s="21">
        <v>1.1008366358432407E-2</v>
      </c>
      <c r="E240" s="22"/>
      <c r="F240" s="23">
        <f t="shared" si="19"/>
        <v>0</v>
      </c>
    </row>
    <row r="241" spans="1:6" x14ac:dyDescent="0.25">
      <c r="A241" s="59">
        <v>88316</v>
      </c>
      <c r="B241" s="19" t="s">
        <v>11</v>
      </c>
      <c r="C241" s="24" t="s">
        <v>10</v>
      </c>
      <c r="D241" s="21">
        <v>6.6050198150594444E-2</v>
      </c>
      <c r="E241" s="22"/>
      <c r="F241" s="23">
        <f t="shared" si="18"/>
        <v>0</v>
      </c>
    </row>
    <row r="242" spans="1:6" x14ac:dyDescent="0.25">
      <c r="A242" s="67" t="s">
        <v>1031</v>
      </c>
      <c r="B242" s="34" t="s">
        <v>1034</v>
      </c>
      <c r="C242" s="64" t="s">
        <v>51</v>
      </c>
      <c r="D242" s="35">
        <v>9.5000000000000001E-2</v>
      </c>
      <c r="E242" s="22"/>
      <c r="F242" s="23">
        <v>0</v>
      </c>
    </row>
    <row r="243" spans="1:6" x14ac:dyDescent="0.25">
      <c r="A243" s="67" t="s">
        <v>1032</v>
      </c>
      <c r="B243" s="34" t="s">
        <v>1035</v>
      </c>
      <c r="C243" s="64" t="s">
        <v>51</v>
      </c>
      <c r="D243" s="35">
        <v>1.0499999999999999E-3</v>
      </c>
      <c r="E243" s="22"/>
      <c r="F243" s="23">
        <v>0</v>
      </c>
    </row>
    <row r="244" spans="1:6" x14ac:dyDescent="0.25">
      <c r="A244" s="67">
        <v>4721</v>
      </c>
      <c r="B244" s="34" t="s">
        <v>848</v>
      </c>
      <c r="C244" s="64" t="s">
        <v>28</v>
      </c>
      <c r="D244" s="35">
        <v>0.25</v>
      </c>
      <c r="E244" s="22"/>
      <c r="F244" s="23">
        <v>0</v>
      </c>
    </row>
    <row r="245" spans="1:6" ht="15.75" thickBot="1" x14ac:dyDescent="0.3">
      <c r="A245" s="30">
        <v>1379</v>
      </c>
      <c r="B245" s="65" t="s">
        <v>912</v>
      </c>
      <c r="C245" s="42" t="s">
        <v>179</v>
      </c>
      <c r="D245" s="66">
        <v>88</v>
      </c>
      <c r="E245" s="22"/>
      <c r="F245" s="23">
        <f t="shared" si="18"/>
        <v>0</v>
      </c>
    </row>
    <row r="246" spans="1:6" ht="15.75" thickBot="1" x14ac:dyDescent="0.3">
      <c r="A246" s="25"/>
      <c r="B246" s="26"/>
      <c r="C246" s="26"/>
      <c r="D246" s="27"/>
      <c r="E246" s="28" t="s">
        <v>12</v>
      </c>
      <c r="F246" s="29">
        <f>SUM(F231:F245)</f>
        <v>0</v>
      </c>
    </row>
    <row r="247" spans="1:6" ht="15.75" thickBot="1" x14ac:dyDescent="0.3"/>
    <row r="248" spans="1:6" ht="15.75" thickBot="1" x14ac:dyDescent="0.3">
      <c r="A248" s="1"/>
      <c r="B248" s="2" t="s">
        <v>1</v>
      </c>
      <c r="F248" s="30">
        <v>96402</v>
      </c>
    </row>
    <row r="249" spans="1:6" ht="15.75" thickBot="1" x14ac:dyDescent="0.3">
      <c r="A249" s="3"/>
      <c r="B249" s="4" t="s">
        <v>2</v>
      </c>
      <c r="E249" s="5" t="s">
        <v>3</v>
      </c>
      <c r="F249" s="6"/>
    </row>
    <row r="250" spans="1:6" ht="23.25" thickBot="1" x14ac:dyDescent="0.3">
      <c r="A250" s="7" t="s">
        <v>431</v>
      </c>
      <c r="B250" s="8" t="s">
        <v>432</v>
      </c>
      <c r="C250" s="9"/>
      <c r="D250" s="10"/>
      <c r="E250" s="11"/>
      <c r="F250" s="12" t="s">
        <v>854</v>
      </c>
    </row>
    <row r="251" spans="1:6" x14ac:dyDescent="0.25">
      <c r="A251" s="13" t="s">
        <v>4</v>
      </c>
      <c r="B251" s="14" t="s">
        <v>5</v>
      </c>
      <c r="C251" s="14" t="s">
        <v>6</v>
      </c>
      <c r="D251" s="15" t="s">
        <v>7</v>
      </c>
      <c r="E251" s="16" t="s">
        <v>8</v>
      </c>
      <c r="F251" s="17" t="s">
        <v>9</v>
      </c>
    </row>
    <row r="252" spans="1:6" x14ac:dyDescent="0.25">
      <c r="A252" s="58" t="s">
        <v>1036</v>
      </c>
      <c r="B252" s="19" t="s">
        <v>1039</v>
      </c>
      <c r="C252" s="20" t="s">
        <v>22</v>
      </c>
      <c r="D252" s="21">
        <v>2E-3</v>
      </c>
      <c r="E252" s="22"/>
      <c r="F252" s="23">
        <f>TRUNC(D252*E252,2)</f>
        <v>0</v>
      </c>
    </row>
    <row r="253" spans="1:6" x14ac:dyDescent="0.25">
      <c r="A253" s="58" t="s">
        <v>1036</v>
      </c>
      <c r="B253" s="19" t="s">
        <v>1039</v>
      </c>
      <c r="C253" s="20" t="s">
        <v>23</v>
      </c>
      <c r="D253" s="21">
        <v>4.0000000000000001E-3</v>
      </c>
      <c r="E253" s="22"/>
      <c r="F253" s="23">
        <f t="shared" ref="F253:F258" si="20">TRUNC(D253*E253,2)</f>
        <v>0</v>
      </c>
    </row>
    <row r="254" spans="1:6" x14ac:dyDescent="0.25">
      <c r="A254" s="59" t="s">
        <v>983</v>
      </c>
      <c r="B254" s="19" t="s">
        <v>985</v>
      </c>
      <c r="C254" s="20" t="s">
        <v>22</v>
      </c>
      <c r="D254" s="21">
        <v>1.6999999999999999E-3</v>
      </c>
      <c r="E254" s="22"/>
      <c r="F254" s="23">
        <f t="shared" si="20"/>
        <v>0</v>
      </c>
    </row>
    <row r="255" spans="1:6" x14ac:dyDescent="0.25">
      <c r="A255" s="59" t="s">
        <v>983</v>
      </c>
      <c r="B255" s="19" t="s">
        <v>985</v>
      </c>
      <c r="C255" s="20" t="s">
        <v>23</v>
      </c>
      <c r="D255" s="21">
        <v>3.8E-3</v>
      </c>
      <c r="E255" s="22"/>
      <c r="F255" s="23">
        <f t="shared" si="20"/>
        <v>0</v>
      </c>
    </row>
    <row r="256" spans="1:6" ht="22.5" x14ac:dyDescent="0.25">
      <c r="A256" s="59" t="s">
        <v>1037</v>
      </c>
      <c r="B256" s="19" t="s">
        <v>1040</v>
      </c>
      <c r="C256" s="20" t="s">
        <v>22</v>
      </c>
      <c r="D256" s="21">
        <v>4.0000000000000002E-4</v>
      </c>
      <c r="E256" s="22"/>
      <c r="F256" s="23">
        <f t="shared" si="20"/>
        <v>0</v>
      </c>
    </row>
    <row r="257" spans="1:6" ht="22.5" x14ac:dyDescent="0.25">
      <c r="A257" s="59" t="s">
        <v>1037</v>
      </c>
      <c r="B257" s="19" t="s">
        <v>1040</v>
      </c>
      <c r="C257" s="20" t="s">
        <v>23</v>
      </c>
      <c r="D257" s="21">
        <v>5.1000000000000004E-3</v>
      </c>
      <c r="E257" s="22"/>
      <c r="F257" s="23">
        <f t="shared" si="20"/>
        <v>0</v>
      </c>
    </row>
    <row r="258" spans="1:6" x14ac:dyDescent="0.25">
      <c r="A258" s="59">
        <v>88316</v>
      </c>
      <c r="B258" s="19" t="s">
        <v>11</v>
      </c>
      <c r="C258" s="24" t="s">
        <v>10</v>
      </c>
      <c r="D258" s="21">
        <v>5.4999999999999997E-3</v>
      </c>
      <c r="E258" s="22"/>
      <c r="F258" s="23">
        <f t="shared" si="20"/>
        <v>0</v>
      </c>
    </row>
    <row r="259" spans="1:6" ht="15.75" thickBot="1" x14ac:dyDescent="0.3">
      <c r="A259" s="30" t="s">
        <v>1038</v>
      </c>
      <c r="B259" s="34" t="s">
        <v>1041</v>
      </c>
      <c r="C259" s="64" t="s">
        <v>193</v>
      </c>
      <c r="D259" s="35">
        <v>4.2999999999999999E-4</v>
      </c>
      <c r="E259" s="22"/>
      <c r="F259" s="23">
        <v>0</v>
      </c>
    </row>
    <row r="260" spans="1:6" ht="15.75" thickBot="1" x14ac:dyDescent="0.3">
      <c r="A260" s="25"/>
      <c r="B260" s="26"/>
      <c r="C260" s="26"/>
      <c r="D260" s="27"/>
      <c r="E260" s="28" t="s">
        <v>12</v>
      </c>
      <c r="F260" s="29">
        <f>SUM(F252:F259)</f>
        <v>0</v>
      </c>
    </row>
    <row r="261" spans="1:6" ht="15.75" thickBot="1" x14ac:dyDescent="0.3"/>
    <row r="262" spans="1:6" ht="15.75" thickBot="1" x14ac:dyDescent="0.3">
      <c r="A262" s="1"/>
      <c r="B262" s="2" t="s">
        <v>1</v>
      </c>
      <c r="F262" s="30"/>
    </row>
    <row r="263" spans="1:6" ht="15.75" thickBot="1" x14ac:dyDescent="0.3">
      <c r="A263" s="3"/>
      <c r="B263" s="4" t="s">
        <v>2</v>
      </c>
      <c r="E263" s="5" t="s">
        <v>3</v>
      </c>
      <c r="F263" s="6"/>
    </row>
    <row r="264" spans="1:6" ht="23.25" thickBot="1" x14ac:dyDescent="0.3">
      <c r="A264" s="7" t="s">
        <v>433</v>
      </c>
      <c r="B264" s="8" t="s">
        <v>434</v>
      </c>
      <c r="C264" s="9"/>
      <c r="D264" s="10"/>
      <c r="E264" s="11"/>
      <c r="F264" s="12" t="s">
        <v>854</v>
      </c>
    </row>
    <row r="265" spans="1:6" x14ac:dyDescent="0.25">
      <c r="A265" s="13" t="s">
        <v>4</v>
      </c>
      <c r="B265" s="14" t="s">
        <v>5</v>
      </c>
      <c r="C265" s="14" t="s">
        <v>6</v>
      </c>
      <c r="D265" s="15" t="s">
        <v>7</v>
      </c>
      <c r="E265" s="16" t="s">
        <v>8</v>
      </c>
      <c r="F265" s="17" t="s">
        <v>9</v>
      </c>
    </row>
    <row r="266" spans="1:6" x14ac:dyDescent="0.25">
      <c r="A266" s="58" t="s">
        <v>1036</v>
      </c>
      <c r="B266" s="19" t="s">
        <v>1039</v>
      </c>
      <c r="C266" s="20" t="s">
        <v>22</v>
      </c>
      <c r="D266" s="21">
        <v>2E-3</v>
      </c>
      <c r="E266" s="22"/>
      <c r="F266" s="23">
        <f>TRUNC(D266*E266,2)</f>
        <v>0</v>
      </c>
    </row>
    <row r="267" spans="1:6" x14ac:dyDescent="0.25">
      <c r="A267" s="58" t="s">
        <v>1036</v>
      </c>
      <c r="B267" s="19" t="s">
        <v>1039</v>
      </c>
      <c r="C267" s="20" t="s">
        <v>23</v>
      </c>
      <c r="D267" s="21">
        <v>4.0000000000000001E-3</v>
      </c>
      <c r="E267" s="22"/>
      <c r="F267" s="23">
        <f t="shared" ref="F267:F272" si="21">TRUNC(D267*E267,2)</f>
        <v>0</v>
      </c>
    </row>
    <row r="268" spans="1:6" x14ac:dyDescent="0.25">
      <c r="A268" s="59" t="s">
        <v>983</v>
      </c>
      <c r="B268" s="19" t="s">
        <v>985</v>
      </c>
      <c r="C268" s="20" t="s">
        <v>22</v>
      </c>
      <c r="D268" s="21">
        <v>1.6999999999999999E-3</v>
      </c>
      <c r="E268" s="22"/>
      <c r="F268" s="23">
        <f t="shared" si="21"/>
        <v>0</v>
      </c>
    </row>
    <row r="269" spans="1:6" x14ac:dyDescent="0.25">
      <c r="A269" s="59" t="s">
        <v>983</v>
      </c>
      <c r="B269" s="19" t="s">
        <v>985</v>
      </c>
      <c r="C269" s="20" t="s">
        <v>23</v>
      </c>
      <c r="D269" s="21">
        <v>3.8E-3</v>
      </c>
      <c r="E269" s="22"/>
      <c r="F269" s="23">
        <f t="shared" si="21"/>
        <v>0</v>
      </c>
    </row>
    <row r="270" spans="1:6" ht="22.5" x14ac:dyDescent="0.25">
      <c r="A270" s="59" t="s">
        <v>1037</v>
      </c>
      <c r="B270" s="19" t="s">
        <v>1040</v>
      </c>
      <c r="C270" s="20" t="s">
        <v>22</v>
      </c>
      <c r="D270" s="21">
        <v>4.0000000000000002E-4</v>
      </c>
      <c r="E270" s="22"/>
      <c r="F270" s="23">
        <f t="shared" si="21"/>
        <v>0</v>
      </c>
    </row>
    <row r="271" spans="1:6" ht="22.5" x14ac:dyDescent="0.25">
      <c r="A271" s="59" t="s">
        <v>1037</v>
      </c>
      <c r="B271" s="19" t="s">
        <v>1040</v>
      </c>
      <c r="C271" s="20" t="s">
        <v>23</v>
      </c>
      <c r="D271" s="21">
        <v>5.1000000000000004E-3</v>
      </c>
      <c r="E271" s="22"/>
      <c r="F271" s="23">
        <f t="shared" si="21"/>
        <v>0</v>
      </c>
    </row>
    <row r="272" spans="1:6" x14ac:dyDescent="0.25">
      <c r="A272" s="59">
        <v>88316</v>
      </c>
      <c r="B272" s="19" t="s">
        <v>11</v>
      </c>
      <c r="C272" s="24" t="s">
        <v>10</v>
      </c>
      <c r="D272" s="21">
        <v>5.4999999999999997E-3</v>
      </c>
      <c r="E272" s="22"/>
      <c r="F272" s="23">
        <f t="shared" si="21"/>
        <v>0</v>
      </c>
    </row>
    <row r="273" spans="1:6" ht="15.75" thickBot="1" x14ac:dyDescent="0.3">
      <c r="A273" s="30" t="s">
        <v>1042</v>
      </c>
      <c r="B273" s="34" t="s">
        <v>1043</v>
      </c>
      <c r="C273" s="64" t="s">
        <v>193</v>
      </c>
      <c r="D273" s="35">
        <v>4.2999999999999999E-4</v>
      </c>
      <c r="E273" s="22"/>
      <c r="F273" s="23">
        <v>0</v>
      </c>
    </row>
    <row r="274" spans="1:6" ht="15.75" thickBot="1" x14ac:dyDescent="0.3">
      <c r="A274" s="25"/>
      <c r="B274" s="26"/>
      <c r="C274" s="26"/>
      <c r="D274" s="27"/>
      <c r="E274" s="28" t="s">
        <v>12</v>
      </c>
      <c r="F274" s="29">
        <f>SUM(F266:F273)</f>
        <v>0</v>
      </c>
    </row>
    <row r="275" spans="1:6" ht="15.75" thickBot="1" x14ac:dyDescent="0.3"/>
    <row r="276" spans="1:6" ht="15.75" thickBot="1" x14ac:dyDescent="0.3">
      <c r="A276" s="1"/>
      <c r="B276" s="2" t="s">
        <v>1</v>
      </c>
      <c r="F276" s="30"/>
    </row>
    <row r="277" spans="1:6" ht="15.75" thickBot="1" x14ac:dyDescent="0.3">
      <c r="A277" s="3"/>
      <c r="B277" s="4" t="s">
        <v>2</v>
      </c>
      <c r="E277" s="5" t="s">
        <v>3</v>
      </c>
      <c r="F277" s="6"/>
    </row>
    <row r="278" spans="1:6" ht="23.25" thickBot="1" x14ac:dyDescent="0.3">
      <c r="A278" s="7" t="s">
        <v>435</v>
      </c>
      <c r="B278" s="8" t="s">
        <v>436</v>
      </c>
      <c r="C278" s="9"/>
      <c r="D278" s="10"/>
      <c r="E278" s="11"/>
      <c r="F278" s="12" t="s">
        <v>854</v>
      </c>
    </row>
    <row r="279" spans="1:6" x14ac:dyDescent="0.25">
      <c r="A279" s="13" t="s">
        <v>4</v>
      </c>
      <c r="B279" s="14" t="s">
        <v>5</v>
      </c>
      <c r="C279" s="14" t="s">
        <v>6</v>
      </c>
      <c r="D279" s="15" t="s">
        <v>7</v>
      </c>
      <c r="E279" s="16" t="s">
        <v>8</v>
      </c>
      <c r="F279" s="17" t="s">
        <v>9</v>
      </c>
    </row>
    <row r="280" spans="1:6" x14ac:dyDescent="0.25">
      <c r="A280" s="58" t="s">
        <v>1036</v>
      </c>
      <c r="B280" s="19" t="s">
        <v>1039</v>
      </c>
      <c r="C280" s="20" t="s">
        <v>22</v>
      </c>
      <c r="D280" s="21">
        <v>2E-3</v>
      </c>
      <c r="E280" s="22"/>
      <c r="F280" s="23">
        <f>TRUNC(D280*E280,2)</f>
        <v>0</v>
      </c>
    </row>
    <row r="281" spans="1:6" x14ac:dyDescent="0.25">
      <c r="A281" s="58" t="s">
        <v>1036</v>
      </c>
      <c r="B281" s="19" t="s">
        <v>1039</v>
      </c>
      <c r="C281" s="20" t="s">
        <v>23</v>
      </c>
      <c r="D281" s="21">
        <v>4.0000000000000001E-3</v>
      </c>
      <c r="E281" s="22"/>
      <c r="F281" s="23">
        <f t="shared" ref="F281:F286" si="22">TRUNC(D281*E281,2)</f>
        <v>0</v>
      </c>
    </row>
    <row r="282" spans="1:6" x14ac:dyDescent="0.25">
      <c r="A282" s="59" t="s">
        <v>983</v>
      </c>
      <c r="B282" s="19" t="s">
        <v>985</v>
      </c>
      <c r="C282" s="20" t="s">
        <v>22</v>
      </c>
      <c r="D282" s="21">
        <v>1.6999999999999999E-3</v>
      </c>
      <c r="E282" s="22"/>
      <c r="F282" s="23">
        <f t="shared" si="22"/>
        <v>0</v>
      </c>
    </row>
    <row r="283" spans="1:6" x14ac:dyDescent="0.25">
      <c r="A283" s="59" t="s">
        <v>983</v>
      </c>
      <c r="B283" s="19" t="s">
        <v>985</v>
      </c>
      <c r="C283" s="20" t="s">
        <v>23</v>
      </c>
      <c r="D283" s="21">
        <v>3.8E-3</v>
      </c>
      <c r="E283" s="22"/>
      <c r="F283" s="23">
        <f t="shared" si="22"/>
        <v>0</v>
      </c>
    </row>
    <row r="284" spans="1:6" ht="22.5" x14ac:dyDescent="0.25">
      <c r="A284" s="59" t="s">
        <v>1037</v>
      </c>
      <c r="B284" s="19" t="s">
        <v>1040</v>
      </c>
      <c r="C284" s="20" t="s">
        <v>22</v>
      </c>
      <c r="D284" s="21">
        <v>4.0000000000000002E-4</v>
      </c>
      <c r="E284" s="22"/>
      <c r="F284" s="23">
        <f t="shared" si="22"/>
        <v>0</v>
      </c>
    </row>
    <row r="285" spans="1:6" ht="22.5" x14ac:dyDescent="0.25">
      <c r="A285" s="59" t="s">
        <v>1037</v>
      </c>
      <c r="B285" s="19" t="s">
        <v>1040</v>
      </c>
      <c r="C285" s="20" t="s">
        <v>23</v>
      </c>
      <c r="D285" s="21">
        <v>5.1000000000000004E-3</v>
      </c>
      <c r="E285" s="22"/>
      <c r="F285" s="23">
        <f t="shared" si="22"/>
        <v>0</v>
      </c>
    </row>
    <row r="286" spans="1:6" x14ac:dyDescent="0.25">
      <c r="A286" s="59">
        <v>88316</v>
      </c>
      <c r="B286" s="19" t="s">
        <v>11</v>
      </c>
      <c r="C286" s="24" t="s">
        <v>10</v>
      </c>
      <c r="D286" s="21">
        <v>5.4999999999999997E-3</v>
      </c>
      <c r="E286" s="22"/>
      <c r="F286" s="23">
        <f t="shared" si="22"/>
        <v>0</v>
      </c>
    </row>
    <row r="287" spans="1:6" ht="15.75" thickBot="1" x14ac:dyDescent="0.3">
      <c r="A287" s="30" t="s">
        <v>1045</v>
      </c>
      <c r="B287" s="34" t="s">
        <v>1044</v>
      </c>
      <c r="C287" s="64" t="s">
        <v>193</v>
      </c>
      <c r="D287" s="35">
        <v>4.4999999999999999E-4</v>
      </c>
      <c r="E287" s="22"/>
      <c r="F287" s="23">
        <v>0</v>
      </c>
    </row>
    <row r="288" spans="1:6" ht="15.75" thickBot="1" x14ac:dyDescent="0.3">
      <c r="A288" s="25"/>
      <c r="B288" s="26"/>
      <c r="C288" s="26"/>
      <c r="D288" s="27"/>
      <c r="E288" s="28" t="s">
        <v>12</v>
      </c>
      <c r="F288" s="29">
        <f>SUM(F280:F287)</f>
        <v>0</v>
      </c>
    </row>
    <row r="289" spans="1:6" ht="15.75" thickBot="1" x14ac:dyDescent="0.3"/>
    <row r="290" spans="1:6" ht="15.75" thickBot="1" x14ac:dyDescent="0.3">
      <c r="A290" s="1"/>
      <c r="B290" s="2" t="s">
        <v>1</v>
      </c>
      <c r="F290" s="30">
        <v>96401</v>
      </c>
    </row>
    <row r="291" spans="1:6" ht="15.75" thickBot="1" x14ac:dyDescent="0.3">
      <c r="A291" s="3"/>
      <c r="B291" s="4" t="s">
        <v>2</v>
      </c>
      <c r="E291" s="5" t="s">
        <v>3</v>
      </c>
      <c r="F291" s="6"/>
    </row>
    <row r="292" spans="1:6" ht="15.75" thickBot="1" x14ac:dyDescent="0.3">
      <c r="A292" s="7" t="s">
        <v>437</v>
      </c>
      <c r="B292" s="8" t="s">
        <v>438</v>
      </c>
      <c r="C292" s="9"/>
      <c r="D292" s="10"/>
      <c r="E292" s="11"/>
      <c r="F292" s="12" t="s">
        <v>854</v>
      </c>
    </row>
    <row r="293" spans="1:6" x14ac:dyDescent="0.25">
      <c r="A293" s="13" t="s">
        <v>4</v>
      </c>
      <c r="B293" s="14" t="s">
        <v>5</v>
      </c>
      <c r="C293" s="14" t="s">
        <v>6</v>
      </c>
      <c r="D293" s="15" t="s">
        <v>7</v>
      </c>
      <c r="E293" s="16" t="s">
        <v>8</v>
      </c>
      <c r="F293" s="17" t="s">
        <v>9</v>
      </c>
    </row>
    <row r="294" spans="1:6" x14ac:dyDescent="0.25">
      <c r="A294" s="58" t="s">
        <v>1036</v>
      </c>
      <c r="B294" s="19" t="s">
        <v>1039</v>
      </c>
      <c r="C294" s="20" t="s">
        <v>22</v>
      </c>
      <c r="D294" s="21">
        <v>2E-3</v>
      </c>
      <c r="E294" s="22"/>
      <c r="F294" s="23">
        <f>TRUNC(D294*E294,2)</f>
        <v>0</v>
      </c>
    </row>
    <row r="295" spans="1:6" x14ac:dyDescent="0.25">
      <c r="A295" s="58" t="s">
        <v>1036</v>
      </c>
      <c r="B295" s="19" t="s">
        <v>1039</v>
      </c>
      <c r="C295" s="20" t="s">
        <v>23</v>
      </c>
      <c r="D295" s="21">
        <v>4.0000000000000001E-3</v>
      </c>
      <c r="E295" s="22"/>
      <c r="F295" s="23">
        <f t="shared" ref="F295:F300" si="23">TRUNC(D295*E295,2)</f>
        <v>0</v>
      </c>
    </row>
    <row r="296" spans="1:6" x14ac:dyDescent="0.25">
      <c r="A296" s="59" t="s">
        <v>983</v>
      </c>
      <c r="B296" s="19" t="s">
        <v>985</v>
      </c>
      <c r="C296" s="20" t="s">
        <v>22</v>
      </c>
      <c r="D296" s="21">
        <v>1.6999999999999999E-3</v>
      </c>
      <c r="E296" s="22"/>
      <c r="F296" s="23">
        <f t="shared" si="23"/>
        <v>0</v>
      </c>
    </row>
    <row r="297" spans="1:6" x14ac:dyDescent="0.25">
      <c r="A297" s="59" t="s">
        <v>983</v>
      </c>
      <c r="B297" s="19" t="s">
        <v>985</v>
      </c>
      <c r="C297" s="20" t="s">
        <v>23</v>
      </c>
      <c r="D297" s="21">
        <v>4.1000000000000003E-3</v>
      </c>
      <c r="E297" s="22"/>
      <c r="F297" s="23">
        <f t="shared" si="23"/>
        <v>0</v>
      </c>
    </row>
    <row r="298" spans="1:6" ht="22.5" x14ac:dyDescent="0.25">
      <c r="A298" s="59" t="s">
        <v>1037</v>
      </c>
      <c r="B298" s="19" t="s">
        <v>1040</v>
      </c>
      <c r="C298" s="20" t="s">
        <v>22</v>
      </c>
      <c r="D298" s="21">
        <v>1E-3</v>
      </c>
      <c r="E298" s="22"/>
      <c r="F298" s="23">
        <f t="shared" si="23"/>
        <v>0</v>
      </c>
    </row>
    <row r="299" spans="1:6" ht="22.5" x14ac:dyDescent="0.25">
      <c r="A299" s="59" t="s">
        <v>1037</v>
      </c>
      <c r="B299" s="19" t="s">
        <v>1040</v>
      </c>
      <c r="C299" s="20" t="s">
        <v>23</v>
      </c>
      <c r="D299" s="21">
        <v>4.8999999999999998E-3</v>
      </c>
      <c r="E299" s="22"/>
      <c r="F299" s="23">
        <f t="shared" si="23"/>
        <v>0</v>
      </c>
    </row>
    <row r="300" spans="1:6" x14ac:dyDescent="0.25">
      <c r="A300" s="59">
        <v>88316</v>
      </c>
      <c r="B300" s="19" t="s">
        <v>11</v>
      </c>
      <c r="C300" s="24" t="s">
        <v>10</v>
      </c>
      <c r="D300" s="21">
        <v>5.7999999999999996E-3</v>
      </c>
      <c r="E300" s="22"/>
      <c r="F300" s="23">
        <f t="shared" si="23"/>
        <v>0</v>
      </c>
    </row>
    <row r="301" spans="1:6" ht="15.75" thickBot="1" x14ac:dyDescent="0.3">
      <c r="A301" s="30" t="s">
        <v>1038</v>
      </c>
      <c r="B301" s="34" t="s">
        <v>1041</v>
      </c>
      <c r="C301" s="64" t="s">
        <v>193</v>
      </c>
      <c r="D301" s="35">
        <v>1.1999999999999999E-3</v>
      </c>
      <c r="E301" s="22"/>
      <c r="F301" s="23">
        <v>0</v>
      </c>
    </row>
    <row r="302" spans="1:6" ht="15.75" thickBot="1" x14ac:dyDescent="0.3">
      <c r="A302" s="25"/>
      <c r="B302" s="26"/>
      <c r="C302" s="26"/>
      <c r="D302" s="27"/>
      <c r="E302" s="28" t="s">
        <v>12</v>
      </c>
      <c r="F302" s="29">
        <f>SUM(F294:F301)</f>
        <v>0</v>
      </c>
    </row>
    <row r="303" spans="1:6" ht="15.75" thickBot="1" x14ac:dyDescent="0.3"/>
    <row r="304" spans="1:6" ht="15.75" thickBot="1" x14ac:dyDescent="0.3">
      <c r="A304" s="1"/>
      <c r="B304" s="2" t="s">
        <v>1</v>
      </c>
      <c r="F304" s="30">
        <v>96401</v>
      </c>
    </row>
    <row r="305" spans="1:6" ht="15.75" thickBot="1" x14ac:dyDescent="0.3">
      <c r="A305" s="3"/>
      <c r="B305" s="4" t="s">
        <v>2</v>
      </c>
      <c r="E305" s="5" t="s">
        <v>3</v>
      </c>
      <c r="F305" s="6"/>
    </row>
    <row r="306" spans="1:6" ht="23.25" thickBot="1" x14ac:dyDescent="0.3">
      <c r="A306" s="7" t="s">
        <v>439</v>
      </c>
      <c r="B306" s="8" t="s">
        <v>440</v>
      </c>
      <c r="C306" s="9"/>
      <c r="D306" s="10"/>
      <c r="E306" s="11"/>
      <c r="F306" s="12" t="s">
        <v>854</v>
      </c>
    </row>
    <row r="307" spans="1:6" x14ac:dyDescent="0.25">
      <c r="A307" s="13" t="s">
        <v>4</v>
      </c>
      <c r="B307" s="14" t="s">
        <v>5</v>
      </c>
      <c r="C307" s="14" t="s">
        <v>6</v>
      </c>
      <c r="D307" s="15" t="s">
        <v>7</v>
      </c>
      <c r="E307" s="16" t="s">
        <v>8</v>
      </c>
      <c r="F307" s="17" t="s">
        <v>9</v>
      </c>
    </row>
    <row r="308" spans="1:6" x14ac:dyDescent="0.25">
      <c r="A308" s="58" t="s">
        <v>1036</v>
      </c>
      <c r="B308" s="19" t="s">
        <v>1039</v>
      </c>
      <c r="C308" s="20" t="s">
        <v>22</v>
      </c>
      <c r="D308" s="21">
        <v>2E-3</v>
      </c>
      <c r="E308" s="22"/>
      <c r="F308" s="23">
        <f>TRUNC(D308*E308,2)</f>
        <v>0</v>
      </c>
    </row>
    <row r="309" spans="1:6" x14ac:dyDescent="0.25">
      <c r="A309" s="58" t="s">
        <v>1036</v>
      </c>
      <c r="B309" s="19" t="s">
        <v>1039</v>
      </c>
      <c r="C309" s="20" t="s">
        <v>23</v>
      </c>
      <c r="D309" s="21">
        <v>4.0000000000000001E-3</v>
      </c>
      <c r="E309" s="22"/>
      <c r="F309" s="23">
        <f t="shared" ref="F309:F314" si="24">TRUNC(D309*E309,2)</f>
        <v>0</v>
      </c>
    </row>
    <row r="310" spans="1:6" x14ac:dyDescent="0.25">
      <c r="A310" s="59" t="s">
        <v>983</v>
      </c>
      <c r="B310" s="19" t="s">
        <v>985</v>
      </c>
      <c r="C310" s="20" t="s">
        <v>22</v>
      </c>
      <c r="D310" s="21">
        <v>1.6999999999999999E-3</v>
      </c>
      <c r="E310" s="22"/>
      <c r="F310" s="23">
        <f t="shared" si="24"/>
        <v>0</v>
      </c>
    </row>
    <row r="311" spans="1:6" x14ac:dyDescent="0.25">
      <c r="A311" s="59" t="s">
        <v>983</v>
      </c>
      <c r="B311" s="19" t="s">
        <v>985</v>
      </c>
      <c r="C311" s="20" t="s">
        <v>23</v>
      </c>
      <c r="D311" s="21">
        <v>4.1000000000000003E-3</v>
      </c>
      <c r="E311" s="22"/>
      <c r="F311" s="23">
        <f t="shared" si="24"/>
        <v>0</v>
      </c>
    </row>
    <row r="312" spans="1:6" ht="22.5" x14ac:dyDescent="0.25">
      <c r="A312" s="59" t="s">
        <v>1037</v>
      </c>
      <c r="B312" s="19" t="s">
        <v>1040</v>
      </c>
      <c r="C312" s="20" t="s">
        <v>22</v>
      </c>
      <c r="D312" s="21">
        <v>1E-3</v>
      </c>
      <c r="E312" s="22"/>
      <c r="F312" s="23">
        <f t="shared" si="24"/>
        <v>0</v>
      </c>
    </row>
    <row r="313" spans="1:6" ht="22.5" x14ac:dyDescent="0.25">
      <c r="A313" s="59" t="s">
        <v>1037</v>
      </c>
      <c r="B313" s="19" t="s">
        <v>1040</v>
      </c>
      <c r="C313" s="20" t="s">
        <v>23</v>
      </c>
      <c r="D313" s="21">
        <v>4.8999999999999998E-3</v>
      </c>
      <c r="E313" s="22"/>
      <c r="F313" s="23">
        <f t="shared" si="24"/>
        <v>0</v>
      </c>
    </row>
    <row r="314" spans="1:6" x14ac:dyDescent="0.25">
      <c r="A314" s="59">
        <v>88316</v>
      </c>
      <c r="B314" s="19" t="s">
        <v>11</v>
      </c>
      <c r="C314" s="24" t="s">
        <v>10</v>
      </c>
      <c r="D314" s="21">
        <v>5.7999999999999996E-3</v>
      </c>
      <c r="E314" s="22"/>
      <c r="F314" s="23">
        <f t="shared" si="24"/>
        <v>0</v>
      </c>
    </row>
    <row r="315" spans="1:6" ht="15.75" thickBot="1" x14ac:dyDescent="0.3">
      <c r="A315" s="30" t="s">
        <v>1046</v>
      </c>
      <c r="B315" s="34" t="s">
        <v>1047</v>
      </c>
      <c r="C315" s="64" t="s">
        <v>193</v>
      </c>
      <c r="D315" s="35">
        <v>1.1999999999999999E-3</v>
      </c>
      <c r="E315" s="22"/>
      <c r="F315" s="23">
        <v>0</v>
      </c>
    </row>
    <row r="316" spans="1:6" ht="15.75" thickBot="1" x14ac:dyDescent="0.3">
      <c r="A316" s="25"/>
      <c r="B316" s="26"/>
      <c r="C316" s="26"/>
      <c r="D316" s="27"/>
      <c r="E316" s="28" t="s">
        <v>12</v>
      </c>
      <c r="F316" s="29">
        <f>SUM(F308:F315)</f>
        <v>0</v>
      </c>
    </row>
    <row r="318" spans="1:6" ht="15.75" thickBot="1" x14ac:dyDescent="0.3"/>
    <row r="319" spans="1:6" ht="15.75" thickBot="1" x14ac:dyDescent="0.3">
      <c r="A319" s="1"/>
      <c r="B319" s="2" t="s">
        <v>1</v>
      </c>
      <c r="F319" s="30">
        <v>97802</v>
      </c>
    </row>
    <row r="320" spans="1:6" ht="15.75" thickBot="1" x14ac:dyDescent="0.3">
      <c r="A320" s="3"/>
      <c r="B320" s="4" t="s">
        <v>2</v>
      </c>
      <c r="E320" s="5" t="s">
        <v>3</v>
      </c>
      <c r="F320" s="6"/>
    </row>
    <row r="321" spans="1:6" ht="34.5" thickBot="1" x14ac:dyDescent="0.3">
      <c r="A321" s="7" t="s">
        <v>441</v>
      </c>
      <c r="B321" s="8" t="s">
        <v>1050</v>
      </c>
      <c r="C321" s="9"/>
      <c r="D321" s="10"/>
      <c r="E321" s="11"/>
      <c r="F321" s="12" t="s">
        <v>854</v>
      </c>
    </row>
    <row r="322" spans="1:6" x14ac:dyDescent="0.25">
      <c r="A322" s="13" t="s">
        <v>4</v>
      </c>
      <c r="B322" s="14" t="s">
        <v>5</v>
      </c>
      <c r="C322" s="14" t="s">
        <v>6</v>
      </c>
      <c r="D322" s="15" t="s">
        <v>7</v>
      </c>
      <c r="E322" s="16" t="s">
        <v>8</v>
      </c>
      <c r="F322" s="17" t="s">
        <v>9</v>
      </c>
    </row>
    <row r="323" spans="1:6" x14ac:dyDescent="0.25">
      <c r="A323" s="59" t="s">
        <v>983</v>
      </c>
      <c r="B323" s="19" t="s">
        <v>985</v>
      </c>
      <c r="C323" s="20" t="s">
        <v>22</v>
      </c>
      <c r="D323" s="21">
        <v>2.9999999999999997E-4</v>
      </c>
      <c r="E323" s="22"/>
      <c r="F323" s="23">
        <f>TRUNC(D323*E323,2)</f>
        <v>0</v>
      </c>
    </row>
    <row r="324" spans="1:6" x14ac:dyDescent="0.25">
      <c r="A324" s="59" t="s">
        <v>983</v>
      </c>
      <c r="B324" s="19" t="s">
        <v>985</v>
      </c>
      <c r="C324" s="20" t="s">
        <v>23</v>
      </c>
      <c r="D324" s="21">
        <v>1.1000000000000001E-3</v>
      </c>
      <c r="E324" s="22"/>
      <c r="F324" s="23">
        <f t="shared" ref="F324:F330" si="25">TRUNC(D324*E324,2)</f>
        <v>0</v>
      </c>
    </row>
    <row r="325" spans="1:6" ht="22.5" x14ac:dyDescent="0.25">
      <c r="A325" s="59" t="s">
        <v>1037</v>
      </c>
      <c r="B325" s="19" t="s">
        <v>1040</v>
      </c>
      <c r="C325" s="20" t="s">
        <v>22</v>
      </c>
      <c r="D325" s="21">
        <v>4.0000000000000002E-4</v>
      </c>
      <c r="E325" s="22"/>
      <c r="F325" s="23">
        <f t="shared" si="25"/>
        <v>0</v>
      </c>
    </row>
    <row r="326" spans="1:6" ht="22.5" x14ac:dyDescent="0.25">
      <c r="A326" s="59" t="s">
        <v>1037</v>
      </c>
      <c r="B326" s="19" t="s">
        <v>1040</v>
      </c>
      <c r="C326" s="20" t="s">
        <v>23</v>
      </c>
      <c r="D326" s="21">
        <v>8.9999999999999998E-4</v>
      </c>
      <c r="E326" s="22"/>
      <c r="F326" s="23">
        <f t="shared" si="25"/>
        <v>0</v>
      </c>
    </row>
    <row r="327" spans="1:6" x14ac:dyDescent="0.25">
      <c r="A327" s="59" t="s">
        <v>1048</v>
      </c>
      <c r="B327" s="19" t="s">
        <v>1049</v>
      </c>
      <c r="C327" s="20" t="s">
        <v>22</v>
      </c>
      <c r="D327" s="21">
        <v>1E-4</v>
      </c>
      <c r="E327" s="22"/>
      <c r="F327" s="23">
        <f t="shared" ref="F327:F329" si="26">TRUNC(D327*E327,2)</f>
        <v>0</v>
      </c>
    </row>
    <row r="328" spans="1:6" ht="15" customHeight="1" x14ac:dyDescent="0.25">
      <c r="A328" s="59" t="s">
        <v>34</v>
      </c>
      <c r="B328" s="19" t="s">
        <v>35</v>
      </c>
      <c r="C328" s="20" t="s">
        <v>22</v>
      </c>
      <c r="D328" s="21">
        <v>2.9999999999999997E-4</v>
      </c>
      <c r="E328" s="22"/>
      <c r="F328" s="23">
        <f t="shared" si="26"/>
        <v>0</v>
      </c>
    </row>
    <row r="329" spans="1:6" ht="15" customHeight="1" x14ac:dyDescent="0.25">
      <c r="A329" s="59" t="s">
        <v>34</v>
      </c>
      <c r="B329" s="19" t="s">
        <v>35</v>
      </c>
      <c r="C329" s="20" t="s">
        <v>23</v>
      </c>
      <c r="D329" s="21">
        <v>1.1000000000000001E-3</v>
      </c>
      <c r="E329" s="22"/>
      <c r="F329" s="23">
        <f t="shared" si="26"/>
        <v>0</v>
      </c>
    </row>
    <row r="330" spans="1:6" x14ac:dyDescent="0.25">
      <c r="A330" s="59">
        <v>88316</v>
      </c>
      <c r="B330" s="19" t="s">
        <v>11</v>
      </c>
      <c r="C330" s="24" t="s">
        <v>10</v>
      </c>
      <c r="D330" s="21">
        <v>1.0699999999999999E-2</v>
      </c>
      <c r="E330" s="22"/>
      <c r="F330" s="23">
        <f t="shared" si="25"/>
        <v>0</v>
      </c>
    </row>
    <row r="331" spans="1:6" x14ac:dyDescent="0.25">
      <c r="A331" s="62" t="s">
        <v>1045</v>
      </c>
      <c r="B331" s="34" t="s">
        <v>1044</v>
      </c>
      <c r="C331" s="64" t="s">
        <v>193</v>
      </c>
      <c r="D331" s="35">
        <v>1.4E-3</v>
      </c>
      <c r="E331" s="22"/>
      <c r="F331" s="23">
        <v>0</v>
      </c>
    </row>
    <row r="332" spans="1:6" ht="15.75" thickBot="1" x14ac:dyDescent="0.3">
      <c r="A332" s="30">
        <v>4720</v>
      </c>
      <c r="B332" s="45" t="s">
        <v>1018</v>
      </c>
      <c r="C332" s="64" t="s">
        <v>28</v>
      </c>
      <c r="D332" s="31">
        <v>6.7000000000000002E-3</v>
      </c>
      <c r="E332" s="22"/>
      <c r="F332" s="23">
        <v>0</v>
      </c>
    </row>
    <row r="333" spans="1:6" ht="15.75" thickBot="1" x14ac:dyDescent="0.3">
      <c r="A333" s="25"/>
      <c r="B333" s="26"/>
      <c r="C333" s="26"/>
      <c r="D333" s="27"/>
      <c r="E333" s="28" t="s">
        <v>12</v>
      </c>
      <c r="F333" s="29">
        <f>SUM(F323:F332)</f>
        <v>0</v>
      </c>
    </row>
    <row r="334" spans="1:6" ht="15.75" thickBot="1" x14ac:dyDescent="0.3"/>
    <row r="335" spans="1:6" ht="15.75" thickBot="1" x14ac:dyDescent="0.3">
      <c r="A335" s="1"/>
      <c r="B335" s="2" t="s">
        <v>1</v>
      </c>
      <c r="F335" s="30">
        <v>97803</v>
      </c>
    </row>
    <row r="336" spans="1:6" ht="15.75" thickBot="1" x14ac:dyDescent="0.3">
      <c r="A336" s="3"/>
      <c r="B336" s="4" t="s">
        <v>2</v>
      </c>
      <c r="E336" s="5" t="s">
        <v>3</v>
      </c>
      <c r="F336" s="6"/>
    </row>
    <row r="337" spans="1:6" ht="34.5" thickBot="1" x14ac:dyDescent="0.3">
      <c r="A337" s="7" t="s">
        <v>442</v>
      </c>
      <c r="B337" s="8" t="s">
        <v>1051</v>
      </c>
      <c r="C337" s="9"/>
      <c r="D337" s="10"/>
      <c r="E337" s="11"/>
      <c r="F337" s="12" t="s">
        <v>854</v>
      </c>
    </row>
    <row r="338" spans="1:6" x14ac:dyDescent="0.25">
      <c r="A338" s="13" t="s">
        <v>4</v>
      </c>
      <c r="B338" s="14" t="s">
        <v>5</v>
      </c>
      <c r="C338" s="14" t="s">
        <v>6</v>
      </c>
      <c r="D338" s="15" t="s">
        <v>7</v>
      </c>
      <c r="E338" s="16" t="s">
        <v>8</v>
      </c>
      <c r="F338" s="17" t="s">
        <v>9</v>
      </c>
    </row>
    <row r="339" spans="1:6" x14ac:dyDescent="0.25">
      <c r="A339" s="59" t="s">
        <v>983</v>
      </c>
      <c r="B339" s="19" t="s">
        <v>985</v>
      </c>
      <c r="C339" s="20" t="s">
        <v>22</v>
      </c>
      <c r="D339" s="21">
        <v>2.9999999999999997E-4</v>
      </c>
      <c r="E339" s="22"/>
      <c r="F339" s="23">
        <f>TRUNC(D339*E339,2)</f>
        <v>0</v>
      </c>
    </row>
    <row r="340" spans="1:6" x14ac:dyDescent="0.25">
      <c r="A340" s="59" t="s">
        <v>983</v>
      </c>
      <c r="B340" s="19" t="s">
        <v>985</v>
      </c>
      <c r="C340" s="20" t="s">
        <v>23</v>
      </c>
      <c r="D340" s="21">
        <v>2.3999999999999998E-3</v>
      </c>
      <c r="E340" s="22"/>
      <c r="F340" s="23">
        <f t="shared" ref="F340:F346" si="27">TRUNC(D340*E340,2)</f>
        <v>0</v>
      </c>
    </row>
    <row r="341" spans="1:6" ht="22.5" x14ac:dyDescent="0.25">
      <c r="A341" s="59" t="s">
        <v>1037</v>
      </c>
      <c r="B341" s="19" t="s">
        <v>1040</v>
      </c>
      <c r="C341" s="20" t="s">
        <v>22</v>
      </c>
      <c r="D341" s="21">
        <v>8.9999999999999998E-4</v>
      </c>
      <c r="E341" s="22"/>
      <c r="F341" s="23">
        <f t="shared" si="27"/>
        <v>0</v>
      </c>
    </row>
    <row r="342" spans="1:6" ht="22.5" x14ac:dyDescent="0.25">
      <c r="A342" s="59" t="s">
        <v>1037</v>
      </c>
      <c r="B342" s="19" t="s">
        <v>1040</v>
      </c>
      <c r="C342" s="20" t="s">
        <v>23</v>
      </c>
      <c r="D342" s="21">
        <v>1.8E-3</v>
      </c>
      <c r="E342" s="22"/>
      <c r="F342" s="23">
        <f t="shared" si="27"/>
        <v>0</v>
      </c>
    </row>
    <row r="343" spans="1:6" x14ac:dyDescent="0.25">
      <c r="A343" s="59" t="s">
        <v>1048</v>
      </c>
      <c r="B343" s="19" t="s">
        <v>1049</v>
      </c>
      <c r="C343" s="20" t="s">
        <v>22</v>
      </c>
      <c r="D343" s="21">
        <v>1E-4</v>
      </c>
      <c r="E343" s="22"/>
      <c r="F343" s="23">
        <f t="shared" si="27"/>
        <v>0</v>
      </c>
    </row>
    <row r="344" spans="1:6" ht="15" customHeight="1" x14ac:dyDescent="0.25">
      <c r="A344" s="59" t="s">
        <v>34</v>
      </c>
      <c r="B344" s="19" t="s">
        <v>35</v>
      </c>
      <c r="C344" s="20" t="s">
        <v>22</v>
      </c>
      <c r="D344" s="21">
        <v>2.9999999999999997E-4</v>
      </c>
      <c r="E344" s="22"/>
      <c r="F344" s="23">
        <f t="shared" si="27"/>
        <v>0</v>
      </c>
    </row>
    <row r="345" spans="1:6" ht="15" customHeight="1" x14ac:dyDescent="0.25">
      <c r="A345" s="59" t="s">
        <v>34</v>
      </c>
      <c r="B345" s="19" t="s">
        <v>35</v>
      </c>
      <c r="C345" s="20" t="s">
        <v>23</v>
      </c>
      <c r="D345" s="21">
        <v>2.3999999999999998E-3</v>
      </c>
      <c r="E345" s="22"/>
      <c r="F345" s="23">
        <f t="shared" si="27"/>
        <v>0</v>
      </c>
    </row>
    <row r="346" spans="1:6" x14ac:dyDescent="0.25">
      <c r="A346" s="59">
        <v>88316</v>
      </c>
      <c r="B346" s="19" t="s">
        <v>11</v>
      </c>
      <c r="C346" s="24" t="s">
        <v>10</v>
      </c>
      <c r="D346" s="21">
        <v>2.1499999999999998E-2</v>
      </c>
      <c r="E346" s="22"/>
      <c r="F346" s="23">
        <f t="shared" si="27"/>
        <v>0</v>
      </c>
    </row>
    <row r="347" spans="1:6" x14ac:dyDescent="0.25">
      <c r="A347" s="62" t="s">
        <v>1045</v>
      </c>
      <c r="B347" s="34" t="s">
        <v>1044</v>
      </c>
      <c r="C347" s="64" t="s">
        <v>193</v>
      </c>
      <c r="D347" s="35">
        <v>2.0999999999999999E-3</v>
      </c>
      <c r="E347" s="22"/>
      <c r="F347" s="23">
        <v>0</v>
      </c>
    </row>
    <row r="348" spans="1:6" ht="15.75" thickBot="1" x14ac:dyDescent="0.3">
      <c r="A348" s="30">
        <v>4720</v>
      </c>
      <c r="B348" s="45" t="s">
        <v>1018</v>
      </c>
      <c r="C348" s="64" t="s">
        <v>28</v>
      </c>
      <c r="D348" s="31">
        <v>6.7000000000000002E-3</v>
      </c>
      <c r="E348" s="22"/>
      <c r="F348" s="23">
        <v>0</v>
      </c>
    </row>
    <row r="349" spans="1:6" ht="15.75" thickBot="1" x14ac:dyDescent="0.3">
      <c r="A349" s="25"/>
      <c r="B349" s="26"/>
      <c r="C349" s="26"/>
      <c r="D349" s="27"/>
      <c r="E349" s="28" t="s">
        <v>12</v>
      </c>
      <c r="F349" s="29">
        <f>SUM(F339:F348)</f>
        <v>0</v>
      </c>
    </row>
    <row r="350" spans="1:6" ht="15.75" thickBot="1" x14ac:dyDescent="0.3"/>
    <row r="351" spans="1:6" ht="15.75" thickBot="1" x14ac:dyDescent="0.3">
      <c r="A351" s="1"/>
      <c r="B351" s="2" t="s">
        <v>1</v>
      </c>
      <c r="F351" s="30">
        <v>97805</v>
      </c>
    </row>
    <row r="352" spans="1:6" ht="15.75" thickBot="1" x14ac:dyDescent="0.3">
      <c r="A352" s="3"/>
      <c r="B352" s="4" t="s">
        <v>2</v>
      </c>
      <c r="E352" s="5" t="s">
        <v>3</v>
      </c>
      <c r="F352" s="6"/>
    </row>
    <row r="353" spans="1:6" ht="34.5" thickBot="1" x14ac:dyDescent="0.3">
      <c r="A353" s="7" t="s">
        <v>443</v>
      </c>
      <c r="B353" s="8" t="s">
        <v>1052</v>
      </c>
      <c r="C353" s="9"/>
      <c r="D353" s="10"/>
      <c r="E353" s="11"/>
      <c r="F353" s="12" t="s">
        <v>854</v>
      </c>
    </row>
    <row r="354" spans="1:6" x14ac:dyDescent="0.25">
      <c r="A354" s="13" t="s">
        <v>4</v>
      </c>
      <c r="B354" s="14" t="s">
        <v>5</v>
      </c>
      <c r="C354" s="14" t="s">
        <v>6</v>
      </c>
      <c r="D354" s="15" t="s">
        <v>7</v>
      </c>
      <c r="E354" s="16" t="s">
        <v>8</v>
      </c>
      <c r="F354" s="17" t="s">
        <v>9</v>
      </c>
    </row>
    <row r="355" spans="1:6" x14ac:dyDescent="0.25">
      <c r="A355" s="59" t="s">
        <v>983</v>
      </c>
      <c r="B355" s="19" t="s">
        <v>985</v>
      </c>
      <c r="C355" s="20" t="s">
        <v>22</v>
      </c>
      <c r="D355" s="21">
        <v>5.0000000000000001E-4</v>
      </c>
      <c r="E355" s="22"/>
      <c r="F355" s="23">
        <f>TRUNC(D355*E355,2)</f>
        <v>0</v>
      </c>
    </row>
    <row r="356" spans="1:6" x14ac:dyDescent="0.25">
      <c r="A356" s="59" t="s">
        <v>983</v>
      </c>
      <c r="B356" s="19" t="s">
        <v>985</v>
      </c>
      <c r="C356" s="20" t="s">
        <v>23</v>
      </c>
      <c r="D356" s="21">
        <v>2.2000000000000001E-3</v>
      </c>
      <c r="E356" s="22"/>
      <c r="F356" s="23">
        <f t="shared" ref="F356:F362" si="28">TRUNC(D356*E356,2)</f>
        <v>0</v>
      </c>
    </row>
    <row r="357" spans="1:6" ht="22.5" x14ac:dyDescent="0.25">
      <c r="A357" s="59" t="s">
        <v>1037</v>
      </c>
      <c r="B357" s="19" t="s">
        <v>1040</v>
      </c>
      <c r="C357" s="20" t="s">
        <v>22</v>
      </c>
      <c r="D357" s="21">
        <v>8.9999999999999998E-4</v>
      </c>
      <c r="E357" s="22"/>
      <c r="F357" s="23">
        <f t="shared" si="28"/>
        <v>0</v>
      </c>
    </row>
    <row r="358" spans="1:6" ht="22.5" x14ac:dyDescent="0.25">
      <c r="A358" s="59" t="s">
        <v>1037</v>
      </c>
      <c r="B358" s="19" t="s">
        <v>1040</v>
      </c>
      <c r="C358" s="20" t="s">
        <v>23</v>
      </c>
      <c r="D358" s="21">
        <v>1.8E-3</v>
      </c>
      <c r="E358" s="22"/>
      <c r="F358" s="23">
        <f t="shared" si="28"/>
        <v>0</v>
      </c>
    </row>
    <row r="359" spans="1:6" x14ac:dyDescent="0.25">
      <c r="A359" s="59" t="s">
        <v>1048</v>
      </c>
      <c r="B359" s="19" t="s">
        <v>1049</v>
      </c>
      <c r="C359" s="20" t="s">
        <v>22</v>
      </c>
      <c r="D359" s="21">
        <v>5.0000000000000001E-4</v>
      </c>
      <c r="E359" s="22"/>
      <c r="F359" s="23">
        <f t="shared" si="28"/>
        <v>0</v>
      </c>
    </row>
    <row r="360" spans="1:6" ht="15" customHeight="1" x14ac:dyDescent="0.25">
      <c r="A360" s="59" t="s">
        <v>34</v>
      </c>
      <c r="B360" s="19" t="s">
        <v>35</v>
      </c>
      <c r="C360" s="20" t="s">
        <v>22</v>
      </c>
      <c r="D360" s="21">
        <v>8.0000000000000004E-4</v>
      </c>
      <c r="E360" s="22"/>
      <c r="F360" s="23">
        <f t="shared" si="28"/>
        <v>0</v>
      </c>
    </row>
    <row r="361" spans="1:6" ht="15" customHeight="1" x14ac:dyDescent="0.25">
      <c r="A361" s="59" t="s">
        <v>34</v>
      </c>
      <c r="B361" s="19" t="s">
        <v>35</v>
      </c>
      <c r="C361" s="20" t="s">
        <v>23</v>
      </c>
      <c r="D361" s="21">
        <v>1.9E-3</v>
      </c>
      <c r="E361" s="22"/>
      <c r="F361" s="23">
        <f t="shared" si="28"/>
        <v>0</v>
      </c>
    </row>
    <row r="362" spans="1:6" x14ac:dyDescent="0.25">
      <c r="A362" s="59">
        <v>88316</v>
      </c>
      <c r="B362" s="19" t="s">
        <v>11</v>
      </c>
      <c r="C362" s="24" t="s">
        <v>10</v>
      </c>
      <c r="D362" s="21">
        <v>2.1499999999999998E-2</v>
      </c>
      <c r="E362" s="22"/>
      <c r="F362" s="23">
        <f t="shared" si="28"/>
        <v>0</v>
      </c>
    </row>
    <row r="363" spans="1:6" x14ac:dyDescent="0.25">
      <c r="A363" s="62" t="s">
        <v>1045</v>
      </c>
      <c r="B363" s="34" t="s">
        <v>1044</v>
      </c>
      <c r="C363" s="64" t="s">
        <v>193</v>
      </c>
      <c r="D363" s="35">
        <v>3.5000000000000001E-3</v>
      </c>
      <c r="E363" s="22"/>
      <c r="F363" s="23">
        <v>0</v>
      </c>
    </row>
    <row r="364" spans="1:6" x14ac:dyDescent="0.25">
      <c r="A364" s="67">
        <v>4720</v>
      </c>
      <c r="B364" s="34" t="s">
        <v>1018</v>
      </c>
      <c r="C364" s="68" t="s">
        <v>28</v>
      </c>
      <c r="D364" s="35">
        <v>6.7000000000000002E-3</v>
      </c>
      <c r="E364" s="22"/>
      <c r="F364" s="23">
        <v>0</v>
      </c>
    </row>
    <row r="365" spans="1:6" ht="15.75" thickBot="1" x14ac:dyDescent="0.3">
      <c r="A365" s="62">
        <v>4721</v>
      </c>
      <c r="B365" s="34" t="s">
        <v>848</v>
      </c>
      <c r="C365" s="64" t="s">
        <v>28</v>
      </c>
      <c r="D365" s="66">
        <v>1.4999999999999999E-2</v>
      </c>
      <c r="E365" s="22"/>
      <c r="F365" s="23">
        <v>0</v>
      </c>
    </row>
    <row r="366" spans="1:6" ht="15.75" thickBot="1" x14ac:dyDescent="0.3">
      <c r="A366" s="25"/>
      <c r="B366" s="26"/>
      <c r="C366" s="26"/>
      <c r="D366" s="27"/>
      <c r="E366" s="28" t="s">
        <v>12</v>
      </c>
      <c r="F366" s="29">
        <f>SUM(F355:F365)</f>
        <v>0</v>
      </c>
    </row>
    <row r="367" spans="1:6" ht="15.75" thickBot="1" x14ac:dyDescent="0.3"/>
    <row r="368" spans="1:6" ht="15.75" thickBot="1" x14ac:dyDescent="0.3">
      <c r="A368" s="1"/>
      <c r="B368" s="2" t="s">
        <v>1</v>
      </c>
      <c r="F368" s="30">
        <v>97806</v>
      </c>
    </row>
    <row r="369" spans="1:6" ht="15.75" thickBot="1" x14ac:dyDescent="0.3">
      <c r="A369" s="3"/>
      <c r="B369" s="4" t="s">
        <v>2</v>
      </c>
      <c r="E369" s="5" t="s">
        <v>3</v>
      </c>
      <c r="F369" s="6"/>
    </row>
    <row r="370" spans="1:6" ht="34.5" thickBot="1" x14ac:dyDescent="0.3">
      <c r="A370" s="7" t="s">
        <v>444</v>
      </c>
      <c r="B370" s="8" t="s">
        <v>1053</v>
      </c>
      <c r="C370" s="9"/>
      <c r="D370" s="10"/>
      <c r="E370" s="11"/>
      <c r="F370" s="12" t="s">
        <v>854</v>
      </c>
    </row>
    <row r="371" spans="1:6" x14ac:dyDescent="0.25">
      <c r="A371" s="13" t="s">
        <v>4</v>
      </c>
      <c r="B371" s="14" t="s">
        <v>5</v>
      </c>
      <c r="C371" s="14" t="s">
        <v>6</v>
      </c>
      <c r="D371" s="15" t="s">
        <v>7</v>
      </c>
      <c r="E371" s="16" t="s">
        <v>8</v>
      </c>
      <c r="F371" s="17" t="s">
        <v>9</v>
      </c>
    </row>
    <row r="372" spans="1:6" x14ac:dyDescent="0.25">
      <c r="A372" s="59" t="s">
        <v>983</v>
      </c>
      <c r="B372" s="19" t="s">
        <v>985</v>
      </c>
      <c r="C372" s="20" t="s">
        <v>22</v>
      </c>
      <c r="D372" s="21">
        <v>5.0000000000000001E-4</v>
      </c>
      <c r="E372" s="22"/>
      <c r="F372" s="23">
        <f>TRUNC(D372*E372,2)</f>
        <v>0</v>
      </c>
    </row>
    <row r="373" spans="1:6" x14ac:dyDescent="0.25">
      <c r="A373" s="59" t="s">
        <v>983</v>
      </c>
      <c r="B373" s="19" t="s">
        <v>985</v>
      </c>
      <c r="C373" s="20" t="s">
        <v>23</v>
      </c>
      <c r="D373" s="21">
        <v>3.5000000000000001E-3</v>
      </c>
      <c r="E373" s="22"/>
      <c r="F373" s="23">
        <f t="shared" ref="F373:F379" si="29">TRUNC(D373*E373,2)</f>
        <v>0</v>
      </c>
    </row>
    <row r="374" spans="1:6" ht="22.5" x14ac:dyDescent="0.25">
      <c r="A374" s="59" t="s">
        <v>1037</v>
      </c>
      <c r="B374" s="19" t="s">
        <v>1040</v>
      </c>
      <c r="C374" s="20" t="s">
        <v>22</v>
      </c>
      <c r="D374" s="21">
        <v>1.2999999999999999E-3</v>
      </c>
      <c r="E374" s="22"/>
      <c r="F374" s="23">
        <f t="shared" si="29"/>
        <v>0</v>
      </c>
    </row>
    <row r="375" spans="1:6" ht="22.5" x14ac:dyDescent="0.25">
      <c r="A375" s="59" t="s">
        <v>1037</v>
      </c>
      <c r="B375" s="19" t="s">
        <v>1040</v>
      </c>
      <c r="C375" s="20" t="s">
        <v>23</v>
      </c>
      <c r="D375" s="21">
        <v>2.7000000000000001E-3</v>
      </c>
      <c r="E375" s="22"/>
      <c r="F375" s="23">
        <f t="shared" si="29"/>
        <v>0</v>
      </c>
    </row>
    <row r="376" spans="1:6" x14ac:dyDescent="0.25">
      <c r="A376" s="59" t="s">
        <v>1048</v>
      </c>
      <c r="B376" s="19" t="s">
        <v>1049</v>
      </c>
      <c r="C376" s="20" t="s">
        <v>22</v>
      </c>
      <c r="D376" s="21">
        <v>5.0000000000000001E-4</v>
      </c>
      <c r="E376" s="22"/>
      <c r="F376" s="23">
        <f t="shared" si="29"/>
        <v>0</v>
      </c>
    </row>
    <row r="377" spans="1:6" ht="15" customHeight="1" x14ac:dyDescent="0.25">
      <c r="A377" s="59" t="s">
        <v>34</v>
      </c>
      <c r="B377" s="19" t="s">
        <v>35</v>
      </c>
      <c r="C377" s="20" t="s">
        <v>22</v>
      </c>
      <c r="D377" s="21">
        <v>8.0000000000000004E-4</v>
      </c>
      <c r="E377" s="22"/>
      <c r="F377" s="23">
        <f t="shared" si="29"/>
        <v>0</v>
      </c>
    </row>
    <row r="378" spans="1:6" ht="15" customHeight="1" x14ac:dyDescent="0.25">
      <c r="A378" s="59" t="s">
        <v>34</v>
      </c>
      <c r="B378" s="19" t="s">
        <v>35</v>
      </c>
      <c r="C378" s="20" t="s">
        <v>23</v>
      </c>
      <c r="D378" s="21">
        <v>3.3E-3</v>
      </c>
      <c r="E378" s="22"/>
      <c r="F378" s="23">
        <f t="shared" si="29"/>
        <v>0</v>
      </c>
    </row>
    <row r="379" spans="1:6" x14ac:dyDescent="0.25">
      <c r="A379" s="59">
        <v>88316</v>
      </c>
      <c r="B379" s="19" t="s">
        <v>11</v>
      </c>
      <c r="C379" s="24" t="s">
        <v>10</v>
      </c>
      <c r="D379" s="21">
        <v>3.2199999999999999E-2</v>
      </c>
      <c r="E379" s="22"/>
      <c r="F379" s="23">
        <f t="shared" si="29"/>
        <v>0</v>
      </c>
    </row>
    <row r="380" spans="1:6" x14ac:dyDescent="0.25">
      <c r="A380" s="62" t="s">
        <v>1045</v>
      </c>
      <c r="B380" s="34" t="s">
        <v>1044</v>
      </c>
      <c r="C380" s="64" t="s">
        <v>193</v>
      </c>
      <c r="D380" s="35">
        <v>4.1999999999999997E-3</v>
      </c>
      <c r="E380" s="22"/>
      <c r="F380" s="23">
        <v>0</v>
      </c>
    </row>
    <row r="381" spans="1:6" x14ac:dyDescent="0.25">
      <c r="A381" s="67">
        <v>4720</v>
      </c>
      <c r="B381" s="34" t="s">
        <v>1018</v>
      </c>
      <c r="C381" s="68" t="s">
        <v>28</v>
      </c>
      <c r="D381" s="35">
        <v>7.3000000000000001E-3</v>
      </c>
      <c r="E381" s="22"/>
      <c r="F381" s="23">
        <v>0</v>
      </c>
    </row>
    <row r="382" spans="1:6" ht="15.75" thickBot="1" x14ac:dyDescent="0.3">
      <c r="A382" s="62">
        <v>4721</v>
      </c>
      <c r="B382" s="34" t="s">
        <v>848</v>
      </c>
      <c r="C382" s="64" t="s">
        <v>28</v>
      </c>
      <c r="D382" s="66">
        <v>1.4999999999999999E-2</v>
      </c>
      <c r="E382" s="22"/>
      <c r="F382" s="23">
        <v>0</v>
      </c>
    </row>
    <row r="383" spans="1:6" ht="15.75" thickBot="1" x14ac:dyDescent="0.3">
      <c r="A383" s="25"/>
      <c r="B383" s="26"/>
      <c r="C383" s="26"/>
      <c r="D383" s="27"/>
      <c r="E383" s="28" t="s">
        <v>12</v>
      </c>
      <c r="F383" s="29">
        <f>SUM(F372:F382)</f>
        <v>0</v>
      </c>
    </row>
    <row r="384" spans="1:6" ht="15.75" thickBot="1" x14ac:dyDescent="0.3"/>
    <row r="385" spans="1:6" ht="15.75" thickBot="1" x14ac:dyDescent="0.3">
      <c r="A385" s="1"/>
      <c r="B385" s="2" t="s">
        <v>1</v>
      </c>
      <c r="F385" s="30">
        <v>97807</v>
      </c>
    </row>
    <row r="386" spans="1:6" ht="15.75" thickBot="1" x14ac:dyDescent="0.3">
      <c r="A386" s="3"/>
      <c r="B386" s="4" t="s">
        <v>2</v>
      </c>
      <c r="E386" s="5" t="s">
        <v>3</v>
      </c>
      <c r="F386" s="6"/>
    </row>
    <row r="387" spans="1:6" ht="34.5" thickBot="1" x14ac:dyDescent="0.3">
      <c r="A387" s="7" t="s">
        <v>445</v>
      </c>
      <c r="B387" s="8" t="s">
        <v>1054</v>
      </c>
      <c r="C387" s="9"/>
      <c r="D387" s="10"/>
      <c r="E387" s="11"/>
      <c r="F387" s="12" t="s">
        <v>854</v>
      </c>
    </row>
    <row r="388" spans="1:6" x14ac:dyDescent="0.25">
      <c r="A388" s="13" t="s">
        <v>4</v>
      </c>
      <c r="B388" s="14" t="s">
        <v>5</v>
      </c>
      <c r="C388" s="14" t="s">
        <v>6</v>
      </c>
      <c r="D388" s="15" t="s">
        <v>7</v>
      </c>
      <c r="E388" s="16" t="s">
        <v>8</v>
      </c>
      <c r="F388" s="17" t="s">
        <v>9</v>
      </c>
    </row>
    <row r="389" spans="1:6" x14ac:dyDescent="0.25">
      <c r="A389" s="59" t="s">
        <v>983</v>
      </c>
      <c r="B389" s="19" t="s">
        <v>985</v>
      </c>
      <c r="C389" s="20" t="s">
        <v>22</v>
      </c>
      <c r="D389" s="21">
        <v>8.0000000000000004E-4</v>
      </c>
      <c r="E389" s="22"/>
      <c r="F389" s="23">
        <f>TRUNC(D389*E389,2)</f>
        <v>0</v>
      </c>
    </row>
    <row r="390" spans="1:6" x14ac:dyDescent="0.25">
      <c r="A390" s="59" t="s">
        <v>983</v>
      </c>
      <c r="B390" s="19" t="s">
        <v>985</v>
      </c>
      <c r="C390" s="20" t="s">
        <v>23</v>
      </c>
      <c r="D390" s="21">
        <v>3.3E-3</v>
      </c>
      <c r="E390" s="22"/>
      <c r="F390" s="23">
        <f t="shared" ref="F390:F396" si="30">TRUNC(D390*E390,2)</f>
        <v>0</v>
      </c>
    </row>
    <row r="391" spans="1:6" ht="22.5" x14ac:dyDescent="0.25">
      <c r="A391" s="59" t="s">
        <v>1037</v>
      </c>
      <c r="B391" s="19" t="s">
        <v>1040</v>
      </c>
      <c r="C391" s="20" t="s">
        <v>22</v>
      </c>
      <c r="D391" s="21">
        <v>1.2999999999999999E-3</v>
      </c>
      <c r="E391" s="22"/>
      <c r="F391" s="23">
        <f t="shared" si="30"/>
        <v>0</v>
      </c>
    </row>
    <row r="392" spans="1:6" ht="22.5" x14ac:dyDescent="0.25">
      <c r="A392" s="59" t="s">
        <v>1037</v>
      </c>
      <c r="B392" s="19" t="s">
        <v>1040</v>
      </c>
      <c r="C392" s="20" t="s">
        <v>23</v>
      </c>
      <c r="D392" s="21">
        <v>2.7000000000000001E-3</v>
      </c>
      <c r="E392" s="22"/>
      <c r="F392" s="23">
        <f t="shared" si="30"/>
        <v>0</v>
      </c>
    </row>
    <row r="393" spans="1:6" x14ac:dyDescent="0.25">
      <c r="A393" s="59" t="s">
        <v>1048</v>
      </c>
      <c r="B393" s="19" t="s">
        <v>1049</v>
      </c>
      <c r="C393" s="20" t="s">
        <v>22</v>
      </c>
      <c r="D393" s="21">
        <v>5.9999999999999995E-4</v>
      </c>
      <c r="E393" s="22"/>
      <c r="F393" s="23">
        <f t="shared" si="30"/>
        <v>0</v>
      </c>
    </row>
    <row r="394" spans="1:6" ht="22.5" x14ac:dyDescent="0.25">
      <c r="A394" s="59" t="s">
        <v>34</v>
      </c>
      <c r="B394" s="19" t="s">
        <v>35</v>
      </c>
      <c r="C394" s="20" t="s">
        <v>22</v>
      </c>
      <c r="D394" s="21">
        <v>1E-3</v>
      </c>
      <c r="E394" s="22"/>
      <c r="F394" s="23">
        <f t="shared" si="30"/>
        <v>0</v>
      </c>
    </row>
    <row r="395" spans="1:6" ht="22.5" x14ac:dyDescent="0.25">
      <c r="A395" s="59" t="s">
        <v>34</v>
      </c>
      <c r="B395" s="19" t="s">
        <v>35</v>
      </c>
      <c r="C395" s="20" t="s">
        <v>23</v>
      </c>
      <c r="D395" s="21">
        <v>3.0000000000000001E-3</v>
      </c>
      <c r="E395" s="22"/>
      <c r="F395" s="23">
        <f t="shared" si="30"/>
        <v>0</v>
      </c>
    </row>
    <row r="396" spans="1:6" x14ac:dyDescent="0.25">
      <c r="A396" s="59">
        <v>88316</v>
      </c>
      <c r="B396" s="19" t="s">
        <v>11</v>
      </c>
      <c r="C396" s="24" t="s">
        <v>10</v>
      </c>
      <c r="D396" s="21">
        <v>3.2199999999999999E-2</v>
      </c>
      <c r="E396" s="22"/>
      <c r="F396" s="23">
        <f t="shared" si="30"/>
        <v>0</v>
      </c>
    </row>
    <row r="397" spans="1:6" x14ac:dyDescent="0.25">
      <c r="A397" s="62" t="s">
        <v>1045</v>
      </c>
      <c r="B397" s="34" t="s">
        <v>1044</v>
      </c>
      <c r="C397" s="64" t="s">
        <v>193</v>
      </c>
      <c r="D397" s="35">
        <v>4.7999999999999996E-3</v>
      </c>
      <c r="E397" s="22"/>
      <c r="F397" s="23">
        <v>0</v>
      </c>
    </row>
    <row r="398" spans="1:6" x14ac:dyDescent="0.25">
      <c r="A398" s="67">
        <v>4720</v>
      </c>
      <c r="B398" s="34" t="s">
        <v>1018</v>
      </c>
      <c r="C398" s="68" t="s">
        <v>28</v>
      </c>
      <c r="D398" s="35">
        <v>7.3000000000000001E-3</v>
      </c>
      <c r="E398" s="22"/>
      <c r="F398" s="23">
        <v>0</v>
      </c>
    </row>
    <row r="399" spans="1:6" x14ac:dyDescent="0.25">
      <c r="A399" s="62">
        <v>4721</v>
      </c>
      <c r="B399" s="34" t="s">
        <v>848</v>
      </c>
      <c r="C399" s="64" t="s">
        <v>28</v>
      </c>
      <c r="D399" s="35">
        <v>1.4999999999999999E-2</v>
      </c>
      <c r="E399" s="22"/>
      <c r="F399" s="23">
        <v>0</v>
      </c>
    </row>
    <row r="400" spans="1:6" ht="15.75" thickBot="1" x14ac:dyDescent="0.3">
      <c r="A400" s="30">
        <v>370</v>
      </c>
      <c r="B400" s="45" t="s">
        <v>1055</v>
      </c>
      <c r="C400" s="64" t="s">
        <v>28</v>
      </c>
      <c r="D400" s="31">
        <v>6.0000000000000001E-3</v>
      </c>
      <c r="E400" s="22"/>
      <c r="F400" s="23">
        <v>0</v>
      </c>
    </row>
    <row r="401" spans="1:6" ht="15.75" thickBot="1" x14ac:dyDescent="0.3">
      <c r="A401" s="25"/>
      <c r="B401" s="26"/>
      <c r="C401" s="26"/>
      <c r="D401" s="27"/>
      <c r="E401" s="28" t="s">
        <v>12</v>
      </c>
      <c r="F401" s="29">
        <f>SUM(F389:F400)</f>
        <v>0</v>
      </c>
    </row>
    <row r="402" spans="1:6" ht="15.75" thickBot="1" x14ac:dyDescent="0.3"/>
    <row r="403" spans="1:6" ht="15.75" thickBot="1" x14ac:dyDescent="0.3">
      <c r="A403" s="1"/>
      <c r="B403" s="2" t="s">
        <v>1</v>
      </c>
      <c r="F403" s="30">
        <v>97809</v>
      </c>
    </row>
    <row r="404" spans="1:6" ht="15.75" thickBot="1" x14ac:dyDescent="0.3">
      <c r="A404" s="3"/>
      <c r="B404" s="4" t="s">
        <v>2</v>
      </c>
      <c r="E404" s="5" t="s">
        <v>3</v>
      </c>
      <c r="F404" s="6"/>
    </row>
    <row r="405" spans="1:6" ht="34.5" thickBot="1" x14ac:dyDescent="0.3">
      <c r="A405" s="7" t="s">
        <v>446</v>
      </c>
      <c r="B405" s="8" t="s">
        <v>1056</v>
      </c>
      <c r="C405" s="9"/>
      <c r="D405" s="10"/>
      <c r="E405" s="11"/>
      <c r="F405" s="12" t="s">
        <v>854</v>
      </c>
    </row>
    <row r="406" spans="1:6" x14ac:dyDescent="0.25">
      <c r="A406" s="13" t="s">
        <v>4</v>
      </c>
      <c r="B406" s="14" t="s">
        <v>5</v>
      </c>
      <c r="C406" s="14" t="s">
        <v>6</v>
      </c>
      <c r="D406" s="15" t="s">
        <v>7</v>
      </c>
      <c r="E406" s="16" t="s">
        <v>8</v>
      </c>
      <c r="F406" s="17" t="s">
        <v>9</v>
      </c>
    </row>
    <row r="407" spans="1:6" x14ac:dyDescent="0.25">
      <c r="A407" s="59" t="s">
        <v>983</v>
      </c>
      <c r="B407" s="19" t="s">
        <v>985</v>
      </c>
      <c r="C407" s="20" t="s">
        <v>22</v>
      </c>
      <c r="D407" s="21">
        <v>1E-3</v>
      </c>
      <c r="E407" s="22"/>
      <c r="F407" s="23">
        <f>TRUNC(D407*E407,2)</f>
        <v>0</v>
      </c>
    </row>
    <row r="408" spans="1:6" x14ac:dyDescent="0.25">
      <c r="A408" s="59" t="s">
        <v>983</v>
      </c>
      <c r="B408" s="19" t="s">
        <v>985</v>
      </c>
      <c r="C408" s="20" t="s">
        <v>23</v>
      </c>
      <c r="D408" s="21">
        <v>3.7000000000000002E-3</v>
      </c>
      <c r="E408" s="22"/>
      <c r="F408" s="23">
        <f t="shared" ref="F408:F414" si="31">TRUNC(D408*E408,2)</f>
        <v>0</v>
      </c>
    </row>
    <row r="409" spans="1:6" ht="22.5" x14ac:dyDescent="0.25">
      <c r="A409" s="59" t="s">
        <v>1037</v>
      </c>
      <c r="B409" s="19" t="s">
        <v>1040</v>
      </c>
      <c r="C409" s="20" t="s">
        <v>22</v>
      </c>
      <c r="D409" s="21">
        <v>1.2999999999999999E-3</v>
      </c>
      <c r="E409" s="22"/>
      <c r="F409" s="23">
        <f t="shared" si="31"/>
        <v>0</v>
      </c>
    </row>
    <row r="410" spans="1:6" ht="22.5" x14ac:dyDescent="0.25">
      <c r="A410" s="59" t="s">
        <v>1037</v>
      </c>
      <c r="B410" s="19" t="s">
        <v>1040</v>
      </c>
      <c r="C410" s="20" t="s">
        <v>23</v>
      </c>
      <c r="D410" s="21">
        <v>3.3999999999999998E-3</v>
      </c>
      <c r="E410" s="22"/>
      <c r="F410" s="23">
        <f t="shared" si="31"/>
        <v>0</v>
      </c>
    </row>
    <row r="411" spans="1:6" x14ac:dyDescent="0.25">
      <c r="A411" s="59" t="s">
        <v>1048</v>
      </c>
      <c r="B411" s="19" t="s">
        <v>1049</v>
      </c>
      <c r="C411" s="20" t="s">
        <v>22</v>
      </c>
      <c r="D411" s="21">
        <v>5.9999999999999995E-4</v>
      </c>
      <c r="E411" s="22"/>
      <c r="F411" s="23">
        <f t="shared" si="31"/>
        <v>0</v>
      </c>
    </row>
    <row r="412" spans="1:6" ht="22.5" x14ac:dyDescent="0.25">
      <c r="A412" s="59" t="s">
        <v>34</v>
      </c>
      <c r="B412" s="19" t="s">
        <v>35</v>
      </c>
      <c r="C412" s="20" t="s">
        <v>22</v>
      </c>
      <c r="D412" s="21">
        <v>1.5E-3</v>
      </c>
      <c r="E412" s="22"/>
      <c r="F412" s="23">
        <f t="shared" si="31"/>
        <v>0</v>
      </c>
    </row>
    <row r="413" spans="1:6" ht="22.5" x14ac:dyDescent="0.25">
      <c r="A413" s="59" t="s">
        <v>34</v>
      </c>
      <c r="B413" s="19" t="s">
        <v>35</v>
      </c>
      <c r="C413" s="20" t="s">
        <v>23</v>
      </c>
      <c r="D413" s="21">
        <v>3.0999999999999999E-3</v>
      </c>
      <c r="E413" s="22"/>
      <c r="F413" s="23">
        <f t="shared" si="31"/>
        <v>0</v>
      </c>
    </row>
    <row r="414" spans="1:6" x14ac:dyDescent="0.25">
      <c r="A414" s="59">
        <v>88316</v>
      </c>
      <c r="B414" s="19" t="s">
        <v>11</v>
      </c>
      <c r="C414" s="24" t="s">
        <v>10</v>
      </c>
      <c r="D414" s="21">
        <v>3.7400000000000003E-2</v>
      </c>
      <c r="E414" s="22"/>
      <c r="F414" s="23">
        <f t="shared" si="31"/>
        <v>0</v>
      </c>
    </row>
    <row r="415" spans="1:6" x14ac:dyDescent="0.25">
      <c r="A415" s="62" t="s">
        <v>1045</v>
      </c>
      <c r="B415" s="34" t="s">
        <v>1044</v>
      </c>
      <c r="C415" s="64" t="s">
        <v>193</v>
      </c>
      <c r="D415" s="35">
        <v>3.5999999999999999E-3</v>
      </c>
      <c r="E415" s="22"/>
      <c r="F415" s="23">
        <v>0</v>
      </c>
    </row>
    <row r="416" spans="1:6" x14ac:dyDescent="0.25">
      <c r="A416" s="67">
        <v>4720</v>
      </c>
      <c r="B416" s="34" t="s">
        <v>1018</v>
      </c>
      <c r="C416" s="68" t="s">
        <v>28</v>
      </c>
      <c r="D416" s="35">
        <v>4.0000000000000001E-3</v>
      </c>
      <c r="E416" s="22"/>
      <c r="F416" s="23">
        <v>0</v>
      </c>
    </row>
    <row r="417" spans="1:6" x14ac:dyDescent="0.25">
      <c r="A417" s="62">
        <v>4721</v>
      </c>
      <c r="B417" s="34" t="s">
        <v>848</v>
      </c>
      <c r="C417" s="64" t="s">
        <v>28</v>
      </c>
      <c r="D417" s="35">
        <v>7.3000000000000001E-3</v>
      </c>
      <c r="E417" s="22"/>
      <c r="F417" s="23">
        <v>0</v>
      </c>
    </row>
    <row r="418" spans="1:6" ht="15.75" thickBot="1" x14ac:dyDescent="0.3">
      <c r="A418" s="62">
        <v>4718</v>
      </c>
      <c r="B418" s="34" t="s">
        <v>849</v>
      </c>
      <c r="C418" s="64" t="s">
        <v>28</v>
      </c>
      <c r="D418" s="31">
        <v>1.4999999999999999E-2</v>
      </c>
      <c r="E418" s="22"/>
      <c r="F418" s="23">
        <v>0</v>
      </c>
    </row>
    <row r="419" spans="1:6" ht="15.75" thickBot="1" x14ac:dyDescent="0.3">
      <c r="A419" s="25"/>
      <c r="B419" s="26"/>
      <c r="C419" s="26"/>
      <c r="D419" s="27"/>
      <c r="E419" s="28" t="s">
        <v>12</v>
      </c>
      <c r="F419" s="29">
        <f>SUM(F407:F418)</f>
        <v>0</v>
      </c>
    </row>
    <row r="420" spans="1:6" ht="15.75" thickBot="1" x14ac:dyDescent="0.3"/>
    <row r="421" spans="1:6" ht="15.75" thickBot="1" x14ac:dyDescent="0.3">
      <c r="A421" s="1"/>
      <c r="B421" s="2" t="s">
        <v>1</v>
      </c>
      <c r="F421" s="30">
        <v>97810</v>
      </c>
    </row>
    <row r="422" spans="1:6" ht="15.75" thickBot="1" x14ac:dyDescent="0.3">
      <c r="A422" s="3"/>
      <c r="B422" s="4" t="s">
        <v>2</v>
      </c>
      <c r="E422" s="5" t="s">
        <v>3</v>
      </c>
      <c r="F422" s="6"/>
    </row>
    <row r="423" spans="1:6" ht="34.5" thickBot="1" x14ac:dyDescent="0.3">
      <c r="A423" s="7" t="s">
        <v>447</v>
      </c>
      <c r="B423" s="8" t="s">
        <v>1057</v>
      </c>
      <c r="C423" s="9"/>
      <c r="D423" s="10"/>
      <c r="E423" s="11"/>
      <c r="F423" s="12" t="s">
        <v>854</v>
      </c>
    </row>
    <row r="424" spans="1:6" x14ac:dyDescent="0.25">
      <c r="A424" s="13" t="s">
        <v>4</v>
      </c>
      <c r="B424" s="14" t="s">
        <v>5</v>
      </c>
      <c r="C424" s="14" t="s">
        <v>6</v>
      </c>
      <c r="D424" s="15" t="s">
        <v>7</v>
      </c>
      <c r="E424" s="16" t="s">
        <v>8</v>
      </c>
      <c r="F424" s="17" t="s">
        <v>9</v>
      </c>
    </row>
    <row r="425" spans="1:6" x14ac:dyDescent="0.25">
      <c r="A425" s="59" t="s">
        <v>983</v>
      </c>
      <c r="B425" s="19" t="s">
        <v>985</v>
      </c>
      <c r="C425" s="20" t="s">
        <v>22</v>
      </c>
      <c r="D425" s="21">
        <v>1E-3</v>
      </c>
      <c r="E425" s="22"/>
      <c r="F425" s="23">
        <f>TRUNC(D425*E425,2)</f>
        <v>0</v>
      </c>
    </row>
    <row r="426" spans="1:6" x14ac:dyDescent="0.25">
      <c r="A426" s="59" t="s">
        <v>983</v>
      </c>
      <c r="B426" s="19" t="s">
        <v>985</v>
      </c>
      <c r="C426" s="20" t="s">
        <v>23</v>
      </c>
      <c r="D426" s="21">
        <v>4.3E-3</v>
      </c>
      <c r="E426" s="22"/>
      <c r="F426" s="23">
        <f t="shared" ref="F426:F432" si="32">TRUNC(D426*E426,2)</f>
        <v>0</v>
      </c>
    </row>
    <row r="427" spans="1:6" ht="22.5" x14ac:dyDescent="0.25">
      <c r="A427" s="59" t="s">
        <v>1037</v>
      </c>
      <c r="B427" s="19" t="s">
        <v>1040</v>
      </c>
      <c r="C427" s="20" t="s">
        <v>22</v>
      </c>
      <c r="D427" s="21">
        <v>1.8E-3</v>
      </c>
      <c r="E427" s="22"/>
      <c r="F427" s="23">
        <f t="shared" si="32"/>
        <v>0</v>
      </c>
    </row>
    <row r="428" spans="1:6" ht="22.5" x14ac:dyDescent="0.25">
      <c r="A428" s="59" t="s">
        <v>1037</v>
      </c>
      <c r="B428" s="19" t="s">
        <v>1040</v>
      </c>
      <c r="C428" s="20" t="s">
        <v>23</v>
      </c>
      <c r="D428" s="21">
        <v>3.5999999999999999E-3</v>
      </c>
      <c r="E428" s="22"/>
      <c r="F428" s="23">
        <f t="shared" si="32"/>
        <v>0</v>
      </c>
    </row>
    <row r="429" spans="1:6" x14ac:dyDescent="0.25">
      <c r="A429" s="59" t="s">
        <v>1048</v>
      </c>
      <c r="B429" s="19" t="s">
        <v>1049</v>
      </c>
      <c r="C429" s="20" t="s">
        <v>22</v>
      </c>
      <c r="D429" s="21">
        <v>5.9999999999999995E-4</v>
      </c>
      <c r="E429" s="22"/>
      <c r="F429" s="23">
        <f t="shared" si="32"/>
        <v>0</v>
      </c>
    </row>
    <row r="430" spans="1:6" ht="22.5" x14ac:dyDescent="0.25">
      <c r="A430" s="59" t="s">
        <v>34</v>
      </c>
      <c r="B430" s="19" t="s">
        <v>35</v>
      </c>
      <c r="C430" s="20" t="s">
        <v>22</v>
      </c>
      <c r="D430" s="21">
        <v>1.5E-3</v>
      </c>
      <c r="E430" s="22"/>
      <c r="F430" s="23">
        <f t="shared" si="32"/>
        <v>0</v>
      </c>
    </row>
    <row r="431" spans="1:6" ht="22.5" x14ac:dyDescent="0.25">
      <c r="A431" s="59" t="s">
        <v>34</v>
      </c>
      <c r="B431" s="19" t="s">
        <v>35</v>
      </c>
      <c r="C431" s="20" t="s">
        <v>23</v>
      </c>
      <c r="D431" s="21">
        <v>3.8E-3</v>
      </c>
      <c r="E431" s="22"/>
      <c r="F431" s="23">
        <f t="shared" si="32"/>
        <v>0</v>
      </c>
    </row>
    <row r="432" spans="1:6" x14ac:dyDescent="0.25">
      <c r="A432" s="59">
        <v>88316</v>
      </c>
      <c r="B432" s="19" t="s">
        <v>11</v>
      </c>
      <c r="C432" s="24" t="s">
        <v>10</v>
      </c>
      <c r="D432" s="21">
        <v>4.2999999999999997E-2</v>
      </c>
      <c r="E432" s="22"/>
      <c r="F432" s="23">
        <f t="shared" si="32"/>
        <v>0</v>
      </c>
    </row>
    <row r="433" spans="1:6" x14ac:dyDescent="0.25">
      <c r="A433" s="62" t="s">
        <v>1045</v>
      </c>
      <c r="B433" s="34" t="s">
        <v>1044</v>
      </c>
      <c r="C433" s="64" t="s">
        <v>193</v>
      </c>
      <c r="D433" s="35">
        <v>3.8999999999999998E-3</v>
      </c>
      <c r="E433" s="22"/>
      <c r="F433" s="23">
        <v>0</v>
      </c>
    </row>
    <row r="434" spans="1:6" x14ac:dyDescent="0.25">
      <c r="A434" s="67">
        <v>4720</v>
      </c>
      <c r="B434" s="34" t="s">
        <v>1018</v>
      </c>
      <c r="C434" s="68" t="s">
        <v>28</v>
      </c>
      <c r="D434" s="35">
        <v>4.0000000000000001E-3</v>
      </c>
      <c r="E434" s="22"/>
      <c r="F434" s="23">
        <v>0</v>
      </c>
    </row>
    <row r="435" spans="1:6" x14ac:dyDescent="0.25">
      <c r="A435" s="62">
        <v>4721</v>
      </c>
      <c r="B435" s="34" t="s">
        <v>848</v>
      </c>
      <c r="C435" s="64" t="s">
        <v>28</v>
      </c>
      <c r="D435" s="35">
        <v>7.3000000000000001E-3</v>
      </c>
      <c r="E435" s="22"/>
      <c r="F435" s="23">
        <v>0</v>
      </c>
    </row>
    <row r="436" spans="1:6" ht="15.75" thickBot="1" x14ac:dyDescent="0.3">
      <c r="A436" s="62">
        <v>4718</v>
      </c>
      <c r="B436" s="34" t="s">
        <v>849</v>
      </c>
      <c r="C436" s="64" t="s">
        <v>28</v>
      </c>
      <c r="D436" s="31">
        <v>1.4999999999999999E-2</v>
      </c>
      <c r="E436" s="22"/>
      <c r="F436" s="23">
        <v>0</v>
      </c>
    </row>
    <row r="437" spans="1:6" ht="15.75" thickBot="1" x14ac:dyDescent="0.3">
      <c r="A437" s="25"/>
      <c r="B437" s="26"/>
      <c r="C437" s="26"/>
      <c r="D437" s="27"/>
      <c r="E437" s="28" t="s">
        <v>12</v>
      </c>
      <c r="F437" s="29">
        <f>SUM(F425:F436)</f>
        <v>0</v>
      </c>
    </row>
    <row r="438" spans="1:6" ht="15.75" thickBot="1" x14ac:dyDescent="0.3"/>
    <row r="439" spans="1:6" ht="15.75" thickBot="1" x14ac:dyDescent="0.3">
      <c r="A439" s="1"/>
      <c r="B439" s="2" t="s">
        <v>1</v>
      </c>
      <c r="F439" s="30">
        <v>101026</v>
      </c>
    </row>
    <row r="440" spans="1:6" ht="15.75" thickBot="1" x14ac:dyDescent="0.3">
      <c r="A440" s="3"/>
      <c r="B440" s="4" t="s">
        <v>2</v>
      </c>
      <c r="E440" s="5" t="s">
        <v>3</v>
      </c>
      <c r="F440" s="6"/>
    </row>
    <row r="441" spans="1:6" ht="23.25" thickBot="1" x14ac:dyDescent="0.3">
      <c r="A441" s="7" t="s">
        <v>448</v>
      </c>
      <c r="B441" s="8" t="s">
        <v>1058</v>
      </c>
      <c r="C441" s="9"/>
      <c r="D441" s="10"/>
      <c r="E441" s="11"/>
      <c r="F441" s="12" t="s">
        <v>1059</v>
      </c>
    </row>
    <row r="442" spans="1:6" x14ac:dyDescent="0.25">
      <c r="A442" s="13" t="s">
        <v>4</v>
      </c>
      <c r="B442" s="14" t="s">
        <v>5</v>
      </c>
      <c r="C442" s="14" t="s">
        <v>6</v>
      </c>
      <c r="D442" s="15" t="s">
        <v>7</v>
      </c>
      <c r="E442" s="16" t="s">
        <v>8</v>
      </c>
      <c r="F442" s="17" t="s">
        <v>9</v>
      </c>
    </row>
    <row r="443" spans="1:6" x14ac:dyDescent="0.25">
      <c r="A443" s="59" t="s">
        <v>980</v>
      </c>
      <c r="B443" s="19" t="s">
        <v>982</v>
      </c>
      <c r="C443" s="20" t="s">
        <v>22</v>
      </c>
      <c r="D443" s="21">
        <v>4.8999999999999998E-3</v>
      </c>
      <c r="E443" s="22"/>
      <c r="F443" s="23">
        <f>TRUNC(D443*E443,2)</f>
        <v>0</v>
      </c>
    </row>
    <row r="444" spans="1:6" x14ac:dyDescent="0.25">
      <c r="A444" s="59" t="s">
        <v>980</v>
      </c>
      <c r="B444" s="19" t="s">
        <v>982</v>
      </c>
      <c r="C444" s="20" t="s">
        <v>23</v>
      </c>
      <c r="D444" s="21">
        <v>2.52E-2</v>
      </c>
      <c r="E444" s="22"/>
      <c r="F444" s="23">
        <f t="shared" ref="F444:F448" si="33">TRUNC(D444*E444,2)</f>
        <v>0</v>
      </c>
    </row>
    <row r="445" spans="1:6" ht="22.5" x14ac:dyDescent="0.25">
      <c r="A445" s="59" t="s">
        <v>1060</v>
      </c>
      <c r="B445" s="19" t="s">
        <v>1063</v>
      </c>
      <c r="C445" s="20" t="s">
        <v>22</v>
      </c>
      <c r="D445" s="21">
        <v>2.3400000000000001E-2</v>
      </c>
      <c r="E445" s="22"/>
      <c r="F445" s="23">
        <f t="shared" si="33"/>
        <v>0</v>
      </c>
    </row>
    <row r="446" spans="1:6" ht="22.5" x14ac:dyDescent="0.25">
      <c r="A446" s="59" t="s">
        <v>1060</v>
      </c>
      <c r="B446" s="19" t="s">
        <v>1063</v>
      </c>
      <c r="C446" s="20" t="s">
        <v>23</v>
      </c>
      <c r="D446" s="21">
        <v>6.7999999999999996E-3</v>
      </c>
      <c r="E446" s="22"/>
      <c r="F446" s="23">
        <f t="shared" si="33"/>
        <v>0</v>
      </c>
    </row>
    <row r="447" spans="1:6" x14ac:dyDescent="0.25">
      <c r="A447" s="59" t="s">
        <v>1061</v>
      </c>
      <c r="B447" s="19" t="s">
        <v>1064</v>
      </c>
      <c r="C447" s="20" t="s">
        <v>22</v>
      </c>
      <c r="D447" s="21">
        <v>6.0299999999999999E-2</v>
      </c>
      <c r="E447" s="22"/>
      <c r="F447" s="23">
        <f t="shared" si="33"/>
        <v>0</v>
      </c>
    </row>
    <row r="448" spans="1:6" x14ac:dyDescent="0.25">
      <c r="A448" s="59">
        <v>88316</v>
      </c>
      <c r="B448" s="19" t="s">
        <v>11</v>
      </c>
      <c r="C448" s="24" t="s">
        <v>10</v>
      </c>
      <c r="D448" s="21">
        <v>6.0299999999999999E-2</v>
      </c>
      <c r="E448" s="22"/>
      <c r="F448" s="23">
        <f t="shared" si="33"/>
        <v>0</v>
      </c>
    </row>
    <row r="449" spans="1:6" ht="15" customHeight="1" x14ac:dyDescent="0.25">
      <c r="A449" s="62">
        <v>88304</v>
      </c>
      <c r="B449" s="34" t="s">
        <v>1065</v>
      </c>
      <c r="C449" s="24" t="s">
        <v>10</v>
      </c>
      <c r="D449" s="35">
        <v>3.0099999999999998E-2</v>
      </c>
      <c r="E449" s="22"/>
      <c r="F449" s="23">
        <v>0</v>
      </c>
    </row>
    <row r="450" spans="1:6" x14ac:dyDescent="0.25">
      <c r="A450" s="67" t="s">
        <v>1062</v>
      </c>
      <c r="B450" s="34" t="s">
        <v>1066</v>
      </c>
      <c r="C450" s="68" t="s">
        <v>193</v>
      </c>
      <c r="D450" s="35">
        <v>4.4999999999999998E-2</v>
      </c>
      <c r="E450" s="22"/>
      <c r="F450" s="23">
        <v>0</v>
      </c>
    </row>
    <row r="451" spans="1:6" x14ac:dyDescent="0.25">
      <c r="A451" s="67">
        <v>4720</v>
      </c>
      <c r="B451" s="34" t="s">
        <v>1018</v>
      </c>
      <c r="C451" s="64" t="s">
        <v>28</v>
      </c>
      <c r="D451" s="35">
        <v>0.36919999999999997</v>
      </c>
      <c r="E451" s="22"/>
      <c r="F451" s="23">
        <v>0</v>
      </c>
    </row>
    <row r="452" spans="1:6" x14ac:dyDescent="0.25">
      <c r="A452" s="62">
        <v>4721</v>
      </c>
      <c r="B452" s="34" t="s">
        <v>848</v>
      </c>
      <c r="C452" s="64" t="s">
        <v>28</v>
      </c>
      <c r="D452" s="35">
        <v>7.6899999999999996E-2</v>
      </c>
      <c r="E452" s="22"/>
      <c r="F452" s="23">
        <v>0</v>
      </c>
    </row>
    <row r="453" spans="1:6" x14ac:dyDescent="0.25">
      <c r="A453" s="62">
        <v>1106</v>
      </c>
      <c r="B453" s="34" t="s">
        <v>1067</v>
      </c>
      <c r="C453" s="64" t="s">
        <v>179</v>
      </c>
      <c r="D453" s="35">
        <v>23.076799999999999</v>
      </c>
      <c r="E453" s="22"/>
      <c r="F453" s="23">
        <v>0</v>
      </c>
    </row>
    <row r="454" spans="1:6" ht="15.75" thickBot="1" x14ac:dyDescent="0.3">
      <c r="A454" s="30">
        <v>370</v>
      </c>
      <c r="B454" s="45" t="s">
        <v>1055</v>
      </c>
      <c r="C454" s="64" t="s">
        <v>28</v>
      </c>
      <c r="D454" s="66">
        <v>0.15379999999999999</v>
      </c>
      <c r="E454" s="22"/>
      <c r="F454" s="23">
        <v>0</v>
      </c>
    </row>
    <row r="455" spans="1:6" ht="15.75" thickBot="1" x14ac:dyDescent="0.3">
      <c r="A455" s="25"/>
      <c r="B455" s="26"/>
      <c r="C455" s="26"/>
      <c r="D455" s="27"/>
      <c r="E455" s="28" t="s">
        <v>12</v>
      </c>
      <c r="F455" s="29">
        <f>SUM(F443:F454)</f>
        <v>0</v>
      </c>
    </row>
    <row r="456" spans="1:6" ht="15.75" thickBot="1" x14ac:dyDescent="0.3"/>
    <row r="457" spans="1:6" ht="15.75" thickBot="1" x14ac:dyDescent="0.3">
      <c r="A457" s="1"/>
      <c r="B457" s="2" t="s">
        <v>1</v>
      </c>
      <c r="F457" s="30">
        <v>100625</v>
      </c>
    </row>
    <row r="458" spans="1:6" ht="15.75" thickBot="1" x14ac:dyDescent="0.3">
      <c r="A458" s="3"/>
      <c r="B458" s="4" t="s">
        <v>2</v>
      </c>
      <c r="E458" s="5" t="s">
        <v>3</v>
      </c>
      <c r="F458" s="6"/>
    </row>
    <row r="459" spans="1:6" ht="27.75" customHeight="1" thickBot="1" x14ac:dyDescent="0.3">
      <c r="A459" s="7" t="s">
        <v>449</v>
      </c>
      <c r="B459" s="8" t="s">
        <v>450</v>
      </c>
      <c r="C459" s="9"/>
      <c r="D459" s="10"/>
      <c r="E459" s="11"/>
      <c r="F459" s="12" t="s">
        <v>30</v>
      </c>
    </row>
    <row r="460" spans="1:6" x14ac:dyDescent="0.25">
      <c r="A460" s="13" t="s">
        <v>4</v>
      </c>
      <c r="B460" s="14" t="s">
        <v>5</v>
      </c>
      <c r="C460" s="14" t="s">
        <v>6</v>
      </c>
      <c r="D460" s="15" t="s">
        <v>7</v>
      </c>
      <c r="E460" s="16" t="s">
        <v>8</v>
      </c>
      <c r="F460" s="17" t="s">
        <v>9</v>
      </c>
    </row>
    <row r="461" spans="1:6" ht="15" customHeight="1" x14ac:dyDescent="0.25">
      <c r="A461" s="59" t="s">
        <v>34</v>
      </c>
      <c r="B461" s="19" t="s">
        <v>35</v>
      </c>
      <c r="C461" s="20" t="s">
        <v>22</v>
      </c>
      <c r="D461" s="21">
        <v>1.7999999999999999E-2</v>
      </c>
      <c r="E461" s="22"/>
      <c r="F461" s="23">
        <f>TRUNC(D461*E461,2)</f>
        <v>0</v>
      </c>
    </row>
    <row r="462" spans="1:6" ht="15" customHeight="1" x14ac:dyDescent="0.25">
      <c r="A462" s="59" t="s">
        <v>34</v>
      </c>
      <c r="B462" s="19" t="s">
        <v>35</v>
      </c>
      <c r="C462" s="20" t="s">
        <v>23</v>
      </c>
      <c r="D462" s="69">
        <v>4.2999999999999997E-2</v>
      </c>
      <c r="E462" s="22"/>
      <c r="F462" s="23">
        <f t="shared" ref="F462:F466" si="34">TRUNC(D462*E462,2)</f>
        <v>0</v>
      </c>
    </row>
    <row r="463" spans="1:6" x14ac:dyDescent="0.25">
      <c r="A463" s="59">
        <v>95631</v>
      </c>
      <c r="B463" s="19" t="s">
        <v>1069</v>
      </c>
      <c r="C463" s="20" t="s">
        <v>22</v>
      </c>
      <c r="D463" s="21">
        <v>3.3000000000000002E-2</v>
      </c>
      <c r="E463" s="22"/>
      <c r="F463" s="23">
        <f t="shared" si="34"/>
        <v>0</v>
      </c>
    </row>
    <row r="464" spans="1:6" x14ac:dyDescent="0.25">
      <c r="A464" s="59">
        <v>95632</v>
      </c>
      <c r="B464" s="19" t="s">
        <v>1069</v>
      </c>
      <c r="C464" s="20" t="s">
        <v>23</v>
      </c>
      <c r="D464" s="21">
        <v>2.9000000000000001E-2</v>
      </c>
      <c r="E464" s="22"/>
      <c r="F464" s="23">
        <f t="shared" si="34"/>
        <v>0</v>
      </c>
    </row>
    <row r="465" spans="1:6" x14ac:dyDescent="0.25">
      <c r="A465" s="59" t="s">
        <v>1068</v>
      </c>
      <c r="B465" s="19" t="s">
        <v>1070</v>
      </c>
      <c r="C465" s="20" t="s">
        <v>22</v>
      </c>
      <c r="D465" s="21">
        <v>0.02</v>
      </c>
      <c r="E465" s="22"/>
      <c r="F465" s="23">
        <f t="shared" si="34"/>
        <v>0</v>
      </c>
    </row>
    <row r="466" spans="1:6" x14ac:dyDescent="0.25">
      <c r="A466" s="59" t="s">
        <v>1068</v>
      </c>
      <c r="B466" s="19" t="s">
        <v>1070</v>
      </c>
      <c r="C466" s="20" t="s">
        <v>23</v>
      </c>
      <c r="D466" s="21">
        <v>4.1000000000000002E-2</v>
      </c>
      <c r="E466" s="22"/>
      <c r="F466" s="23">
        <f t="shared" si="34"/>
        <v>0</v>
      </c>
    </row>
    <row r="467" spans="1:6" x14ac:dyDescent="0.25">
      <c r="A467" s="62" t="s">
        <v>983</v>
      </c>
      <c r="B467" s="19" t="s">
        <v>985</v>
      </c>
      <c r="C467" s="20" t="s">
        <v>22</v>
      </c>
      <c r="D467" s="35">
        <v>3.4000000000000002E-2</v>
      </c>
      <c r="E467" s="22"/>
      <c r="F467" s="23">
        <v>0</v>
      </c>
    </row>
    <row r="468" spans="1:6" x14ac:dyDescent="0.25">
      <c r="A468" s="67" t="s">
        <v>983</v>
      </c>
      <c r="B468" s="19" t="s">
        <v>985</v>
      </c>
      <c r="C468" s="20" t="s">
        <v>23</v>
      </c>
      <c r="D468" s="35">
        <v>2.7E-2</v>
      </c>
      <c r="E468" s="22"/>
      <c r="F468" s="23">
        <v>0</v>
      </c>
    </row>
    <row r="469" spans="1:6" x14ac:dyDescent="0.25">
      <c r="A469" s="67" t="s">
        <v>1048</v>
      </c>
      <c r="B469" s="19" t="s">
        <v>1049</v>
      </c>
      <c r="C469" s="20" t="s">
        <v>22</v>
      </c>
      <c r="D469" s="35">
        <v>0.02</v>
      </c>
      <c r="E469" s="22"/>
      <c r="F469" s="23">
        <v>0</v>
      </c>
    </row>
    <row r="470" spans="1:6" x14ac:dyDescent="0.25">
      <c r="A470" s="62">
        <v>88314</v>
      </c>
      <c r="B470" s="34" t="s">
        <v>1071</v>
      </c>
      <c r="C470" s="64" t="s">
        <v>10</v>
      </c>
      <c r="D470" s="35">
        <v>0.49</v>
      </c>
      <c r="E470" s="22"/>
      <c r="F470" s="23">
        <v>0</v>
      </c>
    </row>
    <row r="471" spans="1:6" ht="23.25" thickBot="1" x14ac:dyDescent="0.3">
      <c r="A471" s="62" t="s">
        <v>448</v>
      </c>
      <c r="B471" s="34" t="s">
        <v>1072</v>
      </c>
      <c r="C471" s="64" t="s">
        <v>193</v>
      </c>
      <c r="D471" s="35">
        <v>2.448</v>
      </c>
      <c r="E471" s="22"/>
      <c r="F471" s="23">
        <v>0</v>
      </c>
    </row>
    <row r="472" spans="1:6" ht="15.75" thickBot="1" x14ac:dyDescent="0.3">
      <c r="A472" s="25"/>
      <c r="B472" s="26"/>
      <c r="C472" s="26"/>
      <c r="D472" s="27"/>
      <c r="E472" s="28" t="s">
        <v>12</v>
      </c>
      <c r="F472" s="29">
        <f>SUM(F461:F471)</f>
        <v>0</v>
      </c>
    </row>
    <row r="473" spans="1:6" ht="15.75" thickBot="1" x14ac:dyDescent="0.3"/>
    <row r="474" spans="1:6" ht="15.75" thickBot="1" x14ac:dyDescent="0.3">
      <c r="A474" s="1"/>
      <c r="B474" s="2" t="s">
        <v>1</v>
      </c>
      <c r="F474" s="30">
        <v>101027</v>
      </c>
    </row>
    <row r="475" spans="1:6" ht="15.75" thickBot="1" x14ac:dyDescent="0.3">
      <c r="A475" s="3"/>
      <c r="B475" s="4" t="s">
        <v>2</v>
      </c>
      <c r="E475" s="5" t="s">
        <v>3</v>
      </c>
      <c r="F475" s="6"/>
    </row>
    <row r="476" spans="1:6" ht="23.25" thickBot="1" x14ac:dyDescent="0.3">
      <c r="A476" s="7" t="s">
        <v>451</v>
      </c>
      <c r="B476" s="8" t="s">
        <v>452</v>
      </c>
      <c r="C476" s="9"/>
      <c r="D476" s="10"/>
      <c r="E476" s="11"/>
      <c r="F476" s="12" t="s">
        <v>1059</v>
      </c>
    </row>
    <row r="477" spans="1:6" x14ac:dyDescent="0.25">
      <c r="A477" s="13" t="s">
        <v>4</v>
      </c>
      <c r="B477" s="14" t="s">
        <v>5</v>
      </c>
      <c r="C477" s="14" t="s">
        <v>6</v>
      </c>
      <c r="D477" s="15" t="s">
        <v>7</v>
      </c>
      <c r="E477" s="16" t="s">
        <v>8</v>
      </c>
      <c r="F477" s="17" t="s">
        <v>9</v>
      </c>
    </row>
    <row r="478" spans="1:6" x14ac:dyDescent="0.25">
      <c r="A478" s="59" t="s">
        <v>980</v>
      </c>
      <c r="B478" s="19" t="s">
        <v>982</v>
      </c>
      <c r="C478" s="20" t="s">
        <v>22</v>
      </c>
      <c r="D478" s="21">
        <v>4.7999999999999996E-3</v>
      </c>
      <c r="E478" s="22"/>
      <c r="F478" s="23">
        <f>TRUNC(D478*E478,2)</f>
        <v>0</v>
      </c>
    </row>
    <row r="479" spans="1:6" x14ac:dyDescent="0.25">
      <c r="A479" s="59" t="s">
        <v>980</v>
      </c>
      <c r="B479" s="19" t="s">
        <v>982</v>
      </c>
      <c r="C479" s="20" t="s">
        <v>23</v>
      </c>
      <c r="D479" s="21">
        <v>2.52E-2</v>
      </c>
      <c r="E479" s="22"/>
      <c r="F479" s="23">
        <f t="shared" ref="F479:F483" si="35">TRUNC(D479*E479,2)</f>
        <v>0</v>
      </c>
    </row>
    <row r="480" spans="1:6" ht="22.5" x14ac:dyDescent="0.25">
      <c r="A480" s="59" t="s">
        <v>1060</v>
      </c>
      <c r="B480" s="19" t="s">
        <v>1063</v>
      </c>
      <c r="C480" s="20" t="s">
        <v>22</v>
      </c>
      <c r="D480" s="21">
        <v>2.3400000000000001E-2</v>
      </c>
      <c r="E480" s="22"/>
      <c r="F480" s="23">
        <f t="shared" si="35"/>
        <v>0</v>
      </c>
    </row>
    <row r="481" spans="1:6" ht="22.5" x14ac:dyDescent="0.25">
      <c r="A481" s="59" t="s">
        <v>1060</v>
      </c>
      <c r="B481" s="19" t="s">
        <v>1063</v>
      </c>
      <c r="C481" s="20" t="s">
        <v>23</v>
      </c>
      <c r="D481" s="21">
        <v>6.7999999999999996E-3</v>
      </c>
      <c r="E481" s="22"/>
      <c r="F481" s="23">
        <f t="shared" si="35"/>
        <v>0</v>
      </c>
    </row>
    <row r="482" spans="1:6" x14ac:dyDescent="0.25">
      <c r="A482" s="59" t="s">
        <v>1061</v>
      </c>
      <c r="B482" s="19" t="s">
        <v>1064</v>
      </c>
      <c r="C482" s="20" t="s">
        <v>22</v>
      </c>
      <c r="D482" s="21">
        <v>6.0299999999999999E-2</v>
      </c>
      <c r="E482" s="22"/>
      <c r="F482" s="23">
        <f t="shared" si="35"/>
        <v>0</v>
      </c>
    </row>
    <row r="483" spans="1:6" x14ac:dyDescent="0.25">
      <c r="A483" s="59">
        <v>88316</v>
      </c>
      <c r="B483" s="19" t="s">
        <v>11</v>
      </c>
      <c r="C483" s="24" t="s">
        <v>10</v>
      </c>
      <c r="D483" s="21">
        <v>6.0299999999999999E-2</v>
      </c>
      <c r="E483" s="22"/>
      <c r="F483" s="23">
        <f t="shared" si="35"/>
        <v>0</v>
      </c>
    </row>
    <row r="484" spans="1:6" ht="15" customHeight="1" x14ac:dyDescent="0.25">
      <c r="A484" s="62">
        <v>88304</v>
      </c>
      <c r="B484" s="34" t="s">
        <v>1065</v>
      </c>
      <c r="C484" s="24" t="s">
        <v>10</v>
      </c>
      <c r="D484" s="35">
        <v>3.0099999999999998E-2</v>
      </c>
      <c r="E484" s="22"/>
      <c r="F484" s="23">
        <v>0</v>
      </c>
    </row>
    <row r="485" spans="1:6" x14ac:dyDescent="0.25">
      <c r="A485" s="67" t="s">
        <v>1062</v>
      </c>
      <c r="B485" s="34" t="s">
        <v>1066</v>
      </c>
      <c r="C485" s="68" t="s">
        <v>193</v>
      </c>
      <c r="D485" s="35">
        <v>5.5E-2</v>
      </c>
      <c r="E485" s="22"/>
      <c r="F485" s="23">
        <v>0</v>
      </c>
    </row>
    <row r="486" spans="1:6" x14ac:dyDescent="0.25">
      <c r="A486" s="67">
        <v>4720</v>
      </c>
      <c r="B486" s="34" t="s">
        <v>1018</v>
      </c>
      <c r="C486" s="64" t="s">
        <v>28</v>
      </c>
      <c r="D486" s="35">
        <v>0.24099999999999999</v>
      </c>
      <c r="E486" s="22"/>
      <c r="F486" s="23">
        <v>0</v>
      </c>
    </row>
    <row r="487" spans="1:6" x14ac:dyDescent="0.25">
      <c r="A487" s="62">
        <v>4721</v>
      </c>
      <c r="B487" s="34" t="s">
        <v>848</v>
      </c>
      <c r="C487" s="64" t="s">
        <v>28</v>
      </c>
      <c r="D487" s="35">
        <v>0.18970000000000001</v>
      </c>
      <c r="E487" s="22"/>
      <c r="F487" s="23">
        <v>0</v>
      </c>
    </row>
    <row r="488" spans="1:6" x14ac:dyDescent="0.25">
      <c r="A488" s="62">
        <v>1106</v>
      </c>
      <c r="B488" s="34" t="s">
        <v>1067</v>
      </c>
      <c r="C488" s="64" t="s">
        <v>179</v>
      </c>
      <c r="D488" s="35">
        <v>36.927500000000002</v>
      </c>
      <c r="E488" s="22"/>
      <c r="F488" s="23">
        <v>0</v>
      </c>
    </row>
    <row r="489" spans="1:6" ht="15.75" thickBot="1" x14ac:dyDescent="0.3">
      <c r="A489" s="30">
        <v>370</v>
      </c>
      <c r="B489" s="45" t="s">
        <v>1055</v>
      </c>
      <c r="C489" s="64" t="s">
        <v>28</v>
      </c>
      <c r="D489" s="66">
        <v>0.16</v>
      </c>
      <c r="E489" s="22"/>
      <c r="F489" s="23">
        <v>0</v>
      </c>
    </row>
    <row r="490" spans="1:6" ht="15.75" thickBot="1" x14ac:dyDescent="0.3">
      <c r="A490" s="25"/>
      <c r="B490" s="26"/>
      <c r="C490" s="26"/>
      <c r="D490" s="27"/>
      <c r="E490" s="28" t="s">
        <v>12</v>
      </c>
      <c r="F490" s="29">
        <f>SUM(F478:F489)</f>
        <v>0</v>
      </c>
    </row>
    <row r="491" spans="1:6" ht="15.75" thickBot="1" x14ac:dyDescent="0.3"/>
    <row r="492" spans="1:6" ht="15.75" thickBot="1" x14ac:dyDescent="0.3">
      <c r="A492" s="1"/>
      <c r="B492" s="2" t="s">
        <v>1</v>
      </c>
      <c r="F492" s="30">
        <v>100624</v>
      </c>
    </row>
    <row r="493" spans="1:6" ht="15.75" thickBot="1" x14ac:dyDescent="0.3">
      <c r="A493" s="3"/>
      <c r="B493" s="4" t="s">
        <v>2</v>
      </c>
      <c r="E493" s="5" t="s">
        <v>3</v>
      </c>
      <c r="F493" s="6"/>
    </row>
    <row r="494" spans="1:6" ht="34.5" thickBot="1" x14ac:dyDescent="0.3">
      <c r="A494" s="7" t="s">
        <v>453</v>
      </c>
      <c r="B494" s="8" t="s">
        <v>454</v>
      </c>
      <c r="C494" s="9"/>
      <c r="D494" s="10"/>
      <c r="E494" s="11"/>
      <c r="F494" s="12" t="s">
        <v>30</v>
      </c>
    </row>
    <row r="495" spans="1:6" x14ac:dyDescent="0.25">
      <c r="A495" s="13" t="s">
        <v>4</v>
      </c>
      <c r="B495" s="14" t="s">
        <v>5</v>
      </c>
      <c r="C495" s="14" t="s">
        <v>6</v>
      </c>
      <c r="D495" s="15" t="s">
        <v>7</v>
      </c>
      <c r="E495" s="16" t="s">
        <v>8</v>
      </c>
      <c r="F495" s="17" t="s">
        <v>9</v>
      </c>
    </row>
    <row r="496" spans="1:6" ht="15" customHeight="1" x14ac:dyDescent="0.25">
      <c r="A496" s="59" t="s">
        <v>34</v>
      </c>
      <c r="B496" s="19" t="s">
        <v>35</v>
      </c>
      <c r="C496" s="20" t="s">
        <v>22</v>
      </c>
      <c r="D496" s="21">
        <v>2.5999999999999999E-2</v>
      </c>
      <c r="E496" s="22"/>
      <c r="F496" s="23">
        <f>TRUNC(D496*E496,2)</f>
        <v>0</v>
      </c>
    </row>
    <row r="497" spans="1:6" ht="15" customHeight="1" x14ac:dyDescent="0.25">
      <c r="A497" s="59" t="s">
        <v>34</v>
      </c>
      <c r="B497" s="19" t="s">
        <v>35</v>
      </c>
      <c r="C497" s="20" t="s">
        <v>23</v>
      </c>
      <c r="D497" s="69">
        <v>0.06</v>
      </c>
      <c r="E497" s="22"/>
      <c r="F497" s="23">
        <f t="shared" ref="F497:F501" si="36">TRUNC(D497*E497,2)</f>
        <v>0</v>
      </c>
    </row>
    <row r="498" spans="1:6" x14ac:dyDescent="0.25">
      <c r="A498" s="59">
        <v>95631</v>
      </c>
      <c r="B498" s="19" t="s">
        <v>1069</v>
      </c>
      <c r="C498" s="20" t="s">
        <v>22</v>
      </c>
      <c r="D498" s="21">
        <v>4.5999999999999999E-2</v>
      </c>
      <c r="E498" s="22"/>
      <c r="F498" s="23">
        <f t="shared" si="36"/>
        <v>0</v>
      </c>
    </row>
    <row r="499" spans="1:6" x14ac:dyDescent="0.25">
      <c r="A499" s="59">
        <v>95632</v>
      </c>
      <c r="B499" s="19" t="s">
        <v>1069</v>
      </c>
      <c r="C499" s="20" t="s">
        <v>23</v>
      </c>
      <c r="D499" s="21">
        <v>0.04</v>
      </c>
      <c r="E499" s="22"/>
      <c r="F499" s="23">
        <f t="shared" si="36"/>
        <v>0</v>
      </c>
    </row>
    <row r="500" spans="1:6" x14ac:dyDescent="0.25">
      <c r="A500" s="59" t="s">
        <v>1068</v>
      </c>
      <c r="B500" s="19" t="s">
        <v>1070</v>
      </c>
      <c r="C500" s="20" t="s">
        <v>22</v>
      </c>
      <c r="D500" s="21">
        <v>2.8000000000000001E-2</v>
      </c>
      <c r="E500" s="22"/>
      <c r="F500" s="23">
        <f t="shared" si="36"/>
        <v>0</v>
      </c>
    </row>
    <row r="501" spans="1:6" x14ac:dyDescent="0.25">
      <c r="A501" s="59" t="s">
        <v>1068</v>
      </c>
      <c r="B501" s="19" t="s">
        <v>1070</v>
      </c>
      <c r="C501" s="20" t="s">
        <v>23</v>
      </c>
      <c r="D501" s="21">
        <v>5.8000000000000003E-2</v>
      </c>
      <c r="E501" s="22"/>
      <c r="F501" s="23">
        <f t="shared" si="36"/>
        <v>0</v>
      </c>
    </row>
    <row r="502" spans="1:6" x14ac:dyDescent="0.25">
      <c r="A502" s="62" t="s">
        <v>983</v>
      </c>
      <c r="B502" s="19" t="s">
        <v>985</v>
      </c>
      <c r="C502" s="20" t="s">
        <v>22</v>
      </c>
      <c r="D502" s="35">
        <v>3.4000000000000002E-2</v>
      </c>
      <c r="E502" s="22"/>
      <c r="F502" s="23">
        <v>0</v>
      </c>
    </row>
    <row r="503" spans="1:6" x14ac:dyDescent="0.25">
      <c r="A503" s="67" t="s">
        <v>983</v>
      </c>
      <c r="B503" s="19" t="s">
        <v>985</v>
      </c>
      <c r="C503" s="20" t="s">
        <v>23</v>
      </c>
      <c r="D503" s="35">
        <v>5.1999999999999998E-2</v>
      </c>
      <c r="E503" s="22"/>
      <c r="F503" s="23">
        <v>0</v>
      </c>
    </row>
    <row r="504" spans="1:6" x14ac:dyDescent="0.25">
      <c r="A504" s="67" t="s">
        <v>1048</v>
      </c>
      <c r="B504" s="19" t="s">
        <v>1049</v>
      </c>
      <c r="C504" s="20" t="s">
        <v>22</v>
      </c>
      <c r="D504" s="35">
        <v>2.8000000000000001E-2</v>
      </c>
      <c r="E504" s="22"/>
      <c r="F504" s="23">
        <v>0</v>
      </c>
    </row>
    <row r="505" spans="1:6" x14ac:dyDescent="0.25">
      <c r="A505" s="62">
        <v>88314</v>
      </c>
      <c r="B505" s="34" t="s">
        <v>1071</v>
      </c>
      <c r="C505" s="64" t="s">
        <v>10</v>
      </c>
      <c r="D505" s="35">
        <v>0.68600000000000005</v>
      </c>
      <c r="E505" s="22"/>
      <c r="F505" s="23">
        <v>0</v>
      </c>
    </row>
    <row r="506" spans="1:6" ht="23.25" thickBot="1" x14ac:dyDescent="0.3">
      <c r="A506" s="62" t="s">
        <v>451</v>
      </c>
      <c r="B506" s="34" t="s">
        <v>452</v>
      </c>
      <c r="C506" s="64" t="s">
        <v>193</v>
      </c>
      <c r="D506" s="35">
        <v>2.448</v>
      </c>
      <c r="E506" s="22"/>
      <c r="F506" s="23">
        <v>0</v>
      </c>
    </row>
    <row r="507" spans="1:6" ht="15.75" thickBot="1" x14ac:dyDescent="0.3">
      <c r="A507" s="25"/>
      <c r="B507" s="26"/>
      <c r="C507" s="26"/>
      <c r="D507" s="27"/>
      <c r="E507" s="28" t="s">
        <v>12</v>
      </c>
      <c r="F507" s="29">
        <f>SUM(F496:F506)</f>
        <v>0</v>
      </c>
    </row>
    <row r="508" spans="1:6" ht="15.75" thickBot="1" x14ac:dyDescent="0.3"/>
    <row r="509" spans="1:6" ht="15.75" thickBot="1" x14ac:dyDescent="0.3">
      <c r="A509" s="1"/>
      <c r="B509" s="2" t="s">
        <v>1</v>
      </c>
      <c r="F509" s="30">
        <v>6416080</v>
      </c>
    </row>
    <row r="510" spans="1:6" ht="15.75" thickBot="1" x14ac:dyDescent="0.3">
      <c r="A510" s="3"/>
      <c r="B510" s="4" t="s">
        <v>2</v>
      </c>
      <c r="E510" s="5" t="s">
        <v>3</v>
      </c>
      <c r="F510" s="6"/>
    </row>
    <row r="511" spans="1:6" ht="23.25" thickBot="1" x14ac:dyDescent="0.3">
      <c r="A511" s="7" t="s">
        <v>455</v>
      </c>
      <c r="B511" s="8" t="s">
        <v>456</v>
      </c>
      <c r="C511" s="9"/>
      <c r="D511" s="10"/>
      <c r="E511" s="11"/>
      <c r="F511" s="12" t="s">
        <v>1059</v>
      </c>
    </row>
    <row r="512" spans="1:6" x14ac:dyDescent="0.25">
      <c r="A512" s="13" t="s">
        <v>4</v>
      </c>
      <c r="B512" s="14" t="s">
        <v>5</v>
      </c>
      <c r="C512" s="14" t="s">
        <v>6</v>
      </c>
      <c r="D512" s="15" t="s">
        <v>7</v>
      </c>
      <c r="E512" s="16" t="s">
        <v>8</v>
      </c>
      <c r="F512" s="17" t="s">
        <v>9</v>
      </c>
    </row>
    <row r="513" spans="1:6" x14ac:dyDescent="0.25">
      <c r="A513" s="59" t="s">
        <v>1073</v>
      </c>
      <c r="B513" s="19" t="s">
        <v>1076</v>
      </c>
      <c r="C513" s="20" t="s">
        <v>22</v>
      </c>
      <c r="D513" s="21">
        <v>1.0040160642570281E-2</v>
      </c>
      <c r="E513" s="22"/>
      <c r="F513" s="23">
        <f>TRUNC(D513*E513,2)</f>
        <v>0</v>
      </c>
    </row>
    <row r="514" spans="1:6" x14ac:dyDescent="0.25">
      <c r="A514" s="59" t="s">
        <v>1061</v>
      </c>
      <c r="B514" s="19" t="s">
        <v>1064</v>
      </c>
      <c r="C514" s="20" t="s">
        <v>22</v>
      </c>
      <c r="D514" s="21">
        <f>2*0.0100401606425703</f>
        <v>2.00803212851406E-2</v>
      </c>
      <c r="E514" s="22"/>
      <c r="F514" s="23">
        <f t="shared" ref="F514:F518" si="37">TRUNC(D514*E514,2)</f>
        <v>0</v>
      </c>
    </row>
    <row r="515" spans="1:6" x14ac:dyDescent="0.25">
      <c r="A515" s="59" t="s">
        <v>980</v>
      </c>
      <c r="B515" s="19" t="s">
        <v>982</v>
      </c>
      <c r="C515" s="20" t="s">
        <v>22</v>
      </c>
      <c r="D515" s="21">
        <v>8.2329317269076302E-3</v>
      </c>
      <c r="E515" s="22"/>
      <c r="F515" s="23">
        <f t="shared" si="37"/>
        <v>0</v>
      </c>
    </row>
    <row r="516" spans="1:6" x14ac:dyDescent="0.25">
      <c r="A516" s="59" t="s">
        <v>980</v>
      </c>
      <c r="B516" s="19" t="s">
        <v>982</v>
      </c>
      <c r="C516" s="20" t="s">
        <v>23</v>
      </c>
      <c r="D516" s="21">
        <v>1.8072289156626507E-3</v>
      </c>
      <c r="E516" s="22"/>
      <c r="F516" s="23">
        <f t="shared" si="37"/>
        <v>0</v>
      </c>
    </row>
    <row r="517" spans="1:6" x14ac:dyDescent="0.25">
      <c r="A517" s="56" t="s">
        <v>1074</v>
      </c>
      <c r="B517" s="19" t="s">
        <v>1077</v>
      </c>
      <c r="C517" s="20" t="s">
        <v>22</v>
      </c>
      <c r="D517" s="21">
        <v>1.0040160642570281E-2</v>
      </c>
      <c r="E517" s="22"/>
      <c r="F517" s="23">
        <f t="shared" si="37"/>
        <v>0</v>
      </c>
    </row>
    <row r="518" spans="1:6" x14ac:dyDescent="0.25">
      <c r="A518" s="59">
        <v>88316</v>
      </c>
      <c r="B518" s="19" t="s">
        <v>11</v>
      </c>
      <c r="C518" s="24" t="s">
        <v>10</v>
      </c>
      <c r="D518" s="21">
        <v>4.0160642570281124E-2</v>
      </c>
      <c r="E518" s="22"/>
      <c r="F518" s="23">
        <f t="shared" si="37"/>
        <v>0</v>
      </c>
    </row>
    <row r="519" spans="1:6" x14ac:dyDescent="0.25">
      <c r="A519" s="62">
        <v>4721</v>
      </c>
      <c r="B519" s="34" t="s">
        <v>848</v>
      </c>
      <c r="C519" s="64" t="s">
        <v>28</v>
      </c>
      <c r="D519" s="35">
        <v>0.31596000000000002</v>
      </c>
      <c r="E519" s="22"/>
      <c r="F519" s="23">
        <v>0</v>
      </c>
    </row>
    <row r="520" spans="1:6" x14ac:dyDescent="0.25">
      <c r="A520" s="67">
        <v>4720</v>
      </c>
      <c r="B520" s="34" t="s">
        <v>1018</v>
      </c>
      <c r="C520" s="64" t="s">
        <v>28</v>
      </c>
      <c r="D520" s="35">
        <v>7.8990000000000005E-2</v>
      </c>
      <c r="E520" s="22"/>
      <c r="F520" s="23">
        <v>0</v>
      </c>
    </row>
    <row r="521" spans="1:6" x14ac:dyDescent="0.25">
      <c r="A521" s="30">
        <v>370</v>
      </c>
      <c r="B521" s="34" t="s">
        <v>1055</v>
      </c>
      <c r="C521" s="64" t="s">
        <v>28</v>
      </c>
      <c r="D521" s="35">
        <v>0.20852999999999999</v>
      </c>
      <c r="E521" s="22"/>
      <c r="F521" s="23">
        <v>0</v>
      </c>
    </row>
    <row r="522" spans="1:6" x14ac:dyDescent="0.25">
      <c r="A522" s="62">
        <v>1106</v>
      </c>
      <c r="B522" s="19" t="s">
        <v>1067</v>
      </c>
      <c r="C522" s="64" t="s">
        <v>179</v>
      </c>
      <c r="D522" s="35">
        <v>42.65</v>
      </c>
      <c r="E522" s="22"/>
      <c r="F522" s="23">
        <v>0</v>
      </c>
    </row>
    <row r="523" spans="1:6" ht="22.5" x14ac:dyDescent="0.25">
      <c r="A523" s="62" t="s">
        <v>1080</v>
      </c>
      <c r="B523" s="34" t="s">
        <v>1078</v>
      </c>
      <c r="C523" s="64" t="s">
        <v>193</v>
      </c>
      <c r="D523" s="35">
        <v>4.4999999999999998E-2</v>
      </c>
      <c r="E523" s="22"/>
      <c r="F523" s="23">
        <v>0</v>
      </c>
    </row>
    <row r="524" spans="1:6" ht="15.75" thickBot="1" x14ac:dyDescent="0.3">
      <c r="A524" s="30" t="s">
        <v>1075</v>
      </c>
      <c r="B524" s="45" t="s">
        <v>1079</v>
      </c>
      <c r="C524" s="64" t="s">
        <v>829</v>
      </c>
      <c r="D524" s="66">
        <v>8</v>
      </c>
      <c r="E524" s="22"/>
      <c r="F524" s="23">
        <v>0</v>
      </c>
    </row>
    <row r="525" spans="1:6" ht="15.75" thickBot="1" x14ac:dyDescent="0.3">
      <c r="A525" s="25"/>
      <c r="B525" s="26"/>
      <c r="C525" s="26"/>
      <c r="D525" s="27"/>
      <c r="E525" s="28" t="s">
        <v>12</v>
      </c>
      <c r="F525" s="29">
        <f>SUM(F513:F524)</f>
        <v>0</v>
      </c>
    </row>
    <row r="526" spans="1:6" ht="15.75" thickBot="1" x14ac:dyDescent="0.3"/>
    <row r="527" spans="1:6" ht="15.75" thickBot="1" x14ac:dyDescent="0.3">
      <c r="A527" s="1"/>
      <c r="B527" s="2" t="s">
        <v>1</v>
      </c>
      <c r="F527" s="30">
        <v>95996</v>
      </c>
    </row>
    <row r="528" spans="1:6" ht="15.75" thickBot="1" x14ac:dyDescent="0.3">
      <c r="A528" s="3"/>
      <c r="B528" s="4" t="s">
        <v>2</v>
      </c>
      <c r="E528" s="5" t="s">
        <v>3</v>
      </c>
      <c r="F528" s="6"/>
    </row>
    <row r="529" spans="1:6" ht="36" customHeight="1" thickBot="1" x14ac:dyDescent="0.3">
      <c r="A529" s="7" t="s">
        <v>457</v>
      </c>
      <c r="B529" s="8" t="s">
        <v>458</v>
      </c>
      <c r="C529" s="9"/>
      <c r="D529" s="10"/>
      <c r="E529" s="11"/>
      <c r="F529" s="12" t="s">
        <v>30</v>
      </c>
    </row>
    <row r="530" spans="1:6" x14ac:dyDescent="0.25">
      <c r="A530" s="13" t="s">
        <v>4</v>
      </c>
      <c r="B530" s="14" t="s">
        <v>5</v>
      </c>
      <c r="C530" s="14" t="s">
        <v>6</v>
      </c>
      <c r="D530" s="15" t="s">
        <v>7</v>
      </c>
      <c r="E530" s="16" t="s">
        <v>8</v>
      </c>
      <c r="F530" s="17" t="s">
        <v>9</v>
      </c>
    </row>
    <row r="531" spans="1:6" ht="15" customHeight="1" x14ac:dyDescent="0.25">
      <c r="A531" s="59" t="s">
        <v>34</v>
      </c>
      <c r="B531" s="19" t="s">
        <v>35</v>
      </c>
      <c r="C531" s="20" t="s">
        <v>22</v>
      </c>
      <c r="D531" s="21">
        <v>2.9899999999999999E-2</v>
      </c>
      <c r="E531" s="22"/>
      <c r="F531" s="23">
        <f>TRUNC(D531*E531,2)</f>
        <v>0</v>
      </c>
    </row>
    <row r="532" spans="1:6" ht="15" customHeight="1" x14ac:dyDescent="0.25">
      <c r="A532" s="59" t="s">
        <v>34</v>
      </c>
      <c r="B532" s="19" t="s">
        <v>35</v>
      </c>
      <c r="C532" s="20" t="s">
        <v>23</v>
      </c>
      <c r="D532" s="69">
        <v>7.0999999999999994E-2</v>
      </c>
      <c r="E532" s="22"/>
      <c r="F532" s="23">
        <f t="shared" ref="F532:F536" si="38">TRUNC(D532*E532,2)</f>
        <v>0</v>
      </c>
    </row>
    <row r="533" spans="1:6" x14ac:dyDescent="0.25">
      <c r="A533" s="59">
        <v>95631</v>
      </c>
      <c r="B533" s="19" t="s">
        <v>1069</v>
      </c>
      <c r="C533" s="20" t="s">
        <v>22</v>
      </c>
      <c r="D533" s="21">
        <v>5.7500000000000002E-2</v>
      </c>
      <c r="E533" s="22"/>
      <c r="F533" s="23">
        <f t="shared" si="38"/>
        <v>0</v>
      </c>
    </row>
    <row r="534" spans="1:6" x14ac:dyDescent="0.25">
      <c r="A534" s="59">
        <v>95632</v>
      </c>
      <c r="B534" s="19" t="s">
        <v>1069</v>
      </c>
      <c r="C534" s="20" t="s">
        <v>23</v>
      </c>
      <c r="D534" s="21">
        <v>4.3400000000000001E-2</v>
      </c>
      <c r="E534" s="22"/>
      <c r="F534" s="23">
        <f t="shared" si="38"/>
        <v>0</v>
      </c>
    </row>
    <row r="535" spans="1:6" x14ac:dyDescent="0.25">
      <c r="A535" s="59" t="s">
        <v>1068</v>
      </c>
      <c r="B535" s="19" t="s">
        <v>1070</v>
      </c>
      <c r="C535" s="20" t="s">
        <v>22</v>
      </c>
      <c r="D535" s="21">
        <v>3.3099999999999997E-2</v>
      </c>
      <c r="E535" s="22"/>
      <c r="F535" s="23">
        <f t="shared" si="38"/>
        <v>0</v>
      </c>
    </row>
    <row r="536" spans="1:6" x14ac:dyDescent="0.25">
      <c r="A536" s="59" t="s">
        <v>1068</v>
      </c>
      <c r="B536" s="19" t="s">
        <v>1070</v>
      </c>
      <c r="C536" s="20" t="s">
        <v>23</v>
      </c>
      <c r="D536" s="21">
        <v>6.7799999999999999E-2</v>
      </c>
      <c r="E536" s="22"/>
      <c r="F536" s="23">
        <f t="shared" si="38"/>
        <v>0</v>
      </c>
    </row>
    <row r="537" spans="1:6" x14ac:dyDescent="0.25">
      <c r="A537" s="62" t="s">
        <v>983</v>
      </c>
      <c r="B537" s="19" t="s">
        <v>985</v>
      </c>
      <c r="C537" s="20" t="s">
        <v>22</v>
      </c>
      <c r="D537" s="35">
        <v>3.4099999999999998E-2</v>
      </c>
      <c r="E537" s="22"/>
      <c r="F537" s="23">
        <v>0</v>
      </c>
    </row>
    <row r="538" spans="1:6" x14ac:dyDescent="0.25">
      <c r="A538" s="67" t="s">
        <v>983</v>
      </c>
      <c r="B538" s="19" t="s">
        <v>985</v>
      </c>
      <c r="C538" s="20" t="s">
        <v>23</v>
      </c>
      <c r="D538" s="35">
        <v>6.6799999999999998E-2</v>
      </c>
      <c r="E538" s="22"/>
      <c r="F538" s="23">
        <v>0</v>
      </c>
    </row>
    <row r="539" spans="1:6" x14ac:dyDescent="0.25">
      <c r="A539" s="67" t="s">
        <v>1048</v>
      </c>
      <c r="B539" s="19" t="s">
        <v>1049</v>
      </c>
      <c r="C539" s="20" t="s">
        <v>22</v>
      </c>
      <c r="D539" s="35">
        <v>3.3099999999999997E-2</v>
      </c>
      <c r="E539" s="22"/>
      <c r="F539" s="23">
        <v>0</v>
      </c>
    </row>
    <row r="540" spans="1:6" x14ac:dyDescent="0.25">
      <c r="A540" s="62">
        <v>88314</v>
      </c>
      <c r="B540" s="34" t="s">
        <v>1071</v>
      </c>
      <c r="C540" s="64" t="s">
        <v>10</v>
      </c>
      <c r="D540" s="35">
        <v>0.80720000000000003</v>
      </c>
      <c r="E540" s="22"/>
      <c r="F540" s="23">
        <v>0</v>
      </c>
    </row>
    <row r="541" spans="1:6" ht="15.75" thickBot="1" x14ac:dyDescent="0.3">
      <c r="A541" s="62" t="s">
        <v>455</v>
      </c>
      <c r="B541" s="34" t="s">
        <v>1081</v>
      </c>
      <c r="C541" s="64" t="s">
        <v>193</v>
      </c>
      <c r="D541" s="35">
        <v>2.5548000000000002</v>
      </c>
      <c r="E541" s="22"/>
      <c r="F541" s="23">
        <v>0</v>
      </c>
    </row>
    <row r="542" spans="1:6" ht="15.75" thickBot="1" x14ac:dyDescent="0.3">
      <c r="A542" s="25"/>
      <c r="B542" s="26"/>
      <c r="C542" s="26"/>
      <c r="D542" s="27"/>
      <c r="E542" s="28" t="s">
        <v>12</v>
      </c>
      <c r="F542" s="29">
        <f>SUM(F531:F541)</f>
        <v>0</v>
      </c>
    </row>
    <row r="543" spans="1:6" ht="15.75" thickBot="1" x14ac:dyDescent="0.3"/>
    <row r="544" spans="1:6" ht="15.75" thickBot="1" x14ac:dyDescent="0.3">
      <c r="A544" s="1"/>
      <c r="B544" s="2" t="s">
        <v>1</v>
      </c>
      <c r="F544" s="30">
        <v>6416143</v>
      </c>
    </row>
    <row r="545" spans="1:6" ht="15.75" thickBot="1" x14ac:dyDescent="0.3">
      <c r="A545" s="3"/>
      <c r="B545" s="4" t="s">
        <v>2</v>
      </c>
      <c r="E545" s="5" t="s">
        <v>3</v>
      </c>
      <c r="F545" s="6"/>
    </row>
    <row r="546" spans="1:6" ht="23.25" thickBot="1" x14ac:dyDescent="0.3">
      <c r="A546" s="7" t="s">
        <v>459</v>
      </c>
      <c r="B546" s="8" t="s">
        <v>460</v>
      </c>
      <c r="C546" s="9"/>
      <c r="D546" s="10"/>
      <c r="E546" s="11"/>
      <c r="F546" s="12" t="s">
        <v>1059</v>
      </c>
    </row>
    <row r="547" spans="1:6" x14ac:dyDescent="0.25">
      <c r="A547" s="13" t="s">
        <v>4</v>
      </c>
      <c r="B547" s="14" t="s">
        <v>5</v>
      </c>
      <c r="C547" s="14" t="s">
        <v>6</v>
      </c>
      <c r="D547" s="15" t="s">
        <v>7</v>
      </c>
      <c r="E547" s="16" t="s">
        <v>8</v>
      </c>
      <c r="F547" s="17" t="s">
        <v>9</v>
      </c>
    </row>
    <row r="548" spans="1:6" x14ac:dyDescent="0.25">
      <c r="A548" s="59" t="s">
        <v>1073</v>
      </c>
      <c r="B548" s="19" t="s">
        <v>1076</v>
      </c>
      <c r="C548" s="20" t="s">
        <v>22</v>
      </c>
      <c r="D548" s="21">
        <v>1.0040160642570281E-2</v>
      </c>
      <c r="E548" s="22"/>
      <c r="F548" s="23">
        <f>TRUNC(D548*E548,2)</f>
        <v>0</v>
      </c>
    </row>
    <row r="549" spans="1:6" x14ac:dyDescent="0.25">
      <c r="A549" s="59" t="s">
        <v>1061</v>
      </c>
      <c r="B549" s="19" t="s">
        <v>1064</v>
      </c>
      <c r="C549" s="20" t="s">
        <v>22</v>
      </c>
      <c r="D549" s="21">
        <f>2*0.0100401606425703</f>
        <v>2.00803212851406E-2</v>
      </c>
      <c r="E549" s="22"/>
      <c r="F549" s="23">
        <f t="shared" ref="F549:F553" si="39">TRUNC(D549*E549,2)</f>
        <v>0</v>
      </c>
    </row>
    <row r="550" spans="1:6" x14ac:dyDescent="0.25">
      <c r="A550" s="59" t="s">
        <v>980</v>
      </c>
      <c r="B550" s="19" t="s">
        <v>982</v>
      </c>
      <c r="C550" s="20" t="s">
        <v>22</v>
      </c>
      <c r="D550" s="21">
        <v>8.2329317269076302E-3</v>
      </c>
      <c r="E550" s="22"/>
      <c r="F550" s="23">
        <f t="shared" si="39"/>
        <v>0</v>
      </c>
    </row>
    <row r="551" spans="1:6" x14ac:dyDescent="0.25">
      <c r="A551" s="59" t="s">
        <v>980</v>
      </c>
      <c r="B551" s="19" t="s">
        <v>982</v>
      </c>
      <c r="C551" s="20" t="s">
        <v>23</v>
      </c>
      <c r="D551" s="21">
        <v>1.8072289156626507E-3</v>
      </c>
      <c r="E551" s="22"/>
      <c r="F551" s="23">
        <f t="shared" si="39"/>
        <v>0</v>
      </c>
    </row>
    <row r="552" spans="1:6" x14ac:dyDescent="0.25">
      <c r="A552" s="56" t="s">
        <v>1074</v>
      </c>
      <c r="B552" s="19" t="s">
        <v>1077</v>
      </c>
      <c r="C552" s="20" t="s">
        <v>22</v>
      </c>
      <c r="D552" s="21">
        <v>1.0040160642570281E-2</v>
      </c>
      <c r="E552" s="22"/>
      <c r="F552" s="23">
        <f t="shared" si="39"/>
        <v>0</v>
      </c>
    </row>
    <row r="553" spans="1:6" x14ac:dyDescent="0.25">
      <c r="A553" s="59">
        <v>88316</v>
      </c>
      <c r="B553" s="19" t="s">
        <v>11</v>
      </c>
      <c r="C553" s="24" t="s">
        <v>10</v>
      </c>
      <c r="D553" s="21">
        <v>4.0160642570281124E-2</v>
      </c>
      <c r="E553" s="22"/>
      <c r="F553" s="23">
        <f t="shared" si="39"/>
        <v>0</v>
      </c>
    </row>
    <row r="554" spans="1:6" x14ac:dyDescent="0.25">
      <c r="A554" s="62">
        <v>4721</v>
      </c>
      <c r="B554" s="34" t="s">
        <v>848</v>
      </c>
      <c r="C554" s="64" t="s">
        <v>28</v>
      </c>
      <c r="D554" s="35">
        <v>0.23585</v>
      </c>
      <c r="E554" s="22"/>
      <c r="F554" s="23">
        <v>0</v>
      </c>
    </row>
    <row r="555" spans="1:6" x14ac:dyDescent="0.25">
      <c r="A555" s="67">
        <v>4720</v>
      </c>
      <c r="B555" s="34" t="s">
        <v>1018</v>
      </c>
      <c r="C555" s="64" t="s">
        <v>28</v>
      </c>
      <c r="D555" s="35">
        <v>0.11635</v>
      </c>
      <c r="E555" s="22"/>
      <c r="F555" s="23">
        <v>0</v>
      </c>
    </row>
    <row r="556" spans="1:6" x14ac:dyDescent="0.25">
      <c r="A556" s="30">
        <v>370</v>
      </c>
      <c r="B556" s="34" t="s">
        <v>1055</v>
      </c>
      <c r="C556" s="64" t="s">
        <v>28</v>
      </c>
      <c r="D556" s="35">
        <v>0.24213999999999999</v>
      </c>
      <c r="E556" s="22"/>
      <c r="F556" s="23">
        <v>0</v>
      </c>
    </row>
    <row r="557" spans="1:6" x14ac:dyDescent="0.25">
      <c r="A557" s="62">
        <v>1106</v>
      </c>
      <c r="B557" s="19" t="s">
        <v>1067</v>
      </c>
      <c r="C557" s="64" t="s">
        <v>179</v>
      </c>
      <c r="D557" s="35">
        <v>51.88</v>
      </c>
      <c r="E557" s="22"/>
      <c r="F557" s="23">
        <v>0</v>
      </c>
    </row>
    <row r="558" spans="1:6" ht="22.5" x14ac:dyDescent="0.25">
      <c r="A558" s="62" t="s">
        <v>1080</v>
      </c>
      <c r="B558" s="34" t="s">
        <v>1078</v>
      </c>
      <c r="C558" s="64" t="s">
        <v>193</v>
      </c>
      <c r="D558" s="35">
        <v>4.8000000000000001E-2</v>
      </c>
      <c r="E558" s="22"/>
      <c r="F558" s="23">
        <v>0</v>
      </c>
    </row>
    <row r="559" spans="1:6" ht="15.75" thickBot="1" x14ac:dyDescent="0.3">
      <c r="A559" s="30" t="s">
        <v>1075</v>
      </c>
      <c r="B559" s="45" t="s">
        <v>1079</v>
      </c>
      <c r="C559" s="64" t="s">
        <v>829</v>
      </c>
      <c r="D559" s="66">
        <v>8</v>
      </c>
      <c r="E559" s="22"/>
      <c r="F559" s="23">
        <v>0</v>
      </c>
    </row>
    <row r="560" spans="1:6" ht="15.75" thickBot="1" x14ac:dyDescent="0.3">
      <c r="A560" s="25"/>
      <c r="B560" s="26"/>
      <c r="C560" s="26"/>
      <c r="D560" s="27"/>
      <c r="E560" s="28" t="s">
        <v>12</v>
      </c>
      <c r="F560" s="29">
        <f>SUM(F548:F559)</f>
        <v>0</v>
      </c>
    </row>
    <row r="561" spans="1:6" ht="15.75" thickBot="1" x14ac:dyDescent="0.3"/>
    <row r="562" spans="1:6" ht="15.75" thickBot="1" x14ac:dyDescent="0.3">
      <c r="A562" s="1"/>
      <c r="B562" s="2" t="s">
        <v>1</v>
      </c>
      <c r="F562" s="30">
        <v>95996</v>
      </c>
    </row>
    <row r="563" spans="1:6" ht="15.75" thickBot="1" x14ac:dyDescent="0.3">
      <c r="A563" s="3"/>
      <c r="B563" s="4" t="s">
        <v>2</v>
      </c>
      <c r="E563" s="5" t="s">
        <v>3</v>
      </c>
      <c r="F563" s="6"/>
    </row>
    <row r="564" spans="1:6" ht="34.5" thickBot="1" x14ac:dyDescent="0.3">
      <c r="A564" s="7" t="s">
        <v>461</v>
      </c>
      <c r="B564" s="8" t="s">
        <v>462</v>
      </c>
      <c r="C564" s="9"/>
      <c r="D564" s="10"/>
      <c r="E564" s="11"/>
      <c r="F564" s="12" t="s">
        <v>30</v>
      </c>
    </row>
    <row r="565" spans="1:6" x14ac:dyDescent="0.25">
      <c r="A565" s="13" t="s">
        <v>4</v>
      </c>
      <c r="B565" s="14" t="s">
        <v>5</v>
      </c>
      <c r="C565" s="14" t="s">
        <v>6</v>
      </c>
      <c r="D565" s="15" t="s">
        <v>7</v>
      </c>
      <c r="E565" s="16" t="s">
        <v>8</v>
      </c>
      <c r="F565" s="17" t="s">
        <v>9</v>
      </c>
    </row>
    <row r="566" spans="1:6" ht="22.5" x14ac:dyDescent="0.25">
      <c r="A566" s="59" t="s">
        <v>34</v>
      </c>
      <c r="B566" s="19" t="s">
        <v>35</v>
      </c>
      <c r="C566" s="20" t="s">
        <v>22</v>
      </c>
      <c r="D566" s="21">
        <v>2.9899999999999999E-2</v>
      </c>
      <c r="E566" s="22"/>
      <c r="F566" s="23">
        <f>TRUNC(D566*E566,2)</f>
        <v>0</v>
      </c>
    </row>
    <row r="567" spans="1:6" ht="22.5" x14ac:dyDescent="0.25">
      <c r="A567" s="59" t="s">
        <v>34</v>
      </c>
      <c r="B567" s="19" t="s">
        <v>35</v>
      </c>
      <c r="C567" s="20" t="s">
        <v>23</v>
      </c>
      <c r="D567" s="69">
        <v>7.0999999999999994E-2</v>
      </c>
      <c r="E567" s="22"/>
      <c r="F567" s="23">
        <f t="shared" ref="F567:F571" si="40">TRUNC(D567*E567,2)</f>
        <v>0</v>
      </c>
    </row>
    <row r="568" spans="1:6" x14ac:dyDescent="0.25">
      <c r="A568" s="59">
        <v>95631</v>
      </c>
      <c r="B568" s="19" t="s">
        <v>1069</v>
      </c>
      <c r="C568" s="20" t="s">
        <v>22</v>
      </c>
      <c r="D568" s="21">
        <v>5.7500000000000002E-2</v>
      </c>
      <c r="E568" s="22"/>
      <c r="F568" s="23">
        <f t="shared" si="40"/>
        <v>0</v>
      </c>
    </row>
    <row r="569" spans="1:6" x14ac:dyDescent="0.25">
      <c r="A569" s="59">
        <v>95632</v>
      </c>
      <c r="B569" s="19" t="s">
        <v>1069</v>
      </c>
      <c r="C569" s="20" t="s">
        <v>23</v>
      </c>
      <c r="D569" s="21">
        <v>4.3400000000000001E-2</v>
      </c>
      <c r="E569" s="22"/>
      <c r="F569" s="23">
        <f t="shared" si="40"/>
        <v>0</v>
      </c>
    </row>
    <row r="570" spans="1:6" x14ac:dyDescent="0.25">
      <c r="A570" s="59" t="s">
        <v>1068</v>
      </c>
      <c r="B570" s="19" t="s">
        <v>1070</v>
      </c>
      <c r="C570" s="20" t="s">
        <v>22</v>
      </c>
      <c r="D570" s="21">
        <v>3.3099999999999997E-2</v>
      </c>
      <c r="E570" s="22"/>
      <c r="F570" s="23">
        <f t="shared" si="40"/>
        <v>0</v>
      </c>
    </row>
    <row r="571" spans="1:6" x14ac:dyDescent="0.25">
      <c r="A571" s="59" t="s">
        <v>1068</v>
      </c>
      <c r="B571" s="19" t="s">
        <v>1070</v>
      </c>
      <c r="C571" s="20" t="s">
        <v>23</v>
      </c>
      <c r="D571" s="21">
        <v>6.7799999999999999E-2</v>
      </c>
      <c r="E571" s="22"/>
      <c r="F571" s="23">
        <f t="shared" si="40"/>
        <v>0</v>
      </c>
    </row>
    <row r="572" spans="1:6" x14ac:dyDescent="0.25">
      <c r="A572" s="62" t="s">
        <v>983</v>
      </c>
      <c r="B572" s="19" t="s">
        <v>985</v>
      </c>
      <c r="C572" s="20" t="s">
        <v>22</v>
      </c>
      <c r="D572" s="35">
        <v>3.4099999999999998E-2</v>
      </c>
      <c r="E572" s="22"/>
      <c r="F572" s="23">
        <v>0</v>
      </c>
    </row>
    <row r="573" spans="1:6" x14ac:dyDescent="0.25">
      <c r="A573" s="67" t="s">
        <v>983</v>
      </c>
      <c r="B573" s="19" t="s">
        <v>985</v>
      </c>
      <c r="C573" s="20" t="s">
        <v>23</v>
      </c>
      <c r="D573" s="35">
        <v>6.6799999999999998E-2</v>
      </c>
      <c r="E573" s="22"/>
      <c r="F573" s="23">
        <v>0</v>
      </c>
    </row>
    <row r="574" spans="1:6" x14ac:dyDescent="0.25">
      <c r="A574" s="67" t="s">
        <v>1048</v>
      </c>
      <c r="B574" s="19" t="s">
        <v>1049</v>
      </c>
      <c r="C574" s="20" t="s">
        <v>22</v>
      </c>
      <c r="D574" s="35">
        <v>3.3099999999999997E-2</v>
      </c>
      <c r="E574" s="22"/>
      <c r="F574" s="23">
        <v>0</v>
      </c>
    </row>
    <row r="575" spans="1:6" x14ac:dyDescent="0.25">
      <c r="A575" s="62">
        <v>88314</v>
      </c>
      <c r="B575" s="34" t="s">
        <v>1071</v>
      </c>
      <c r="C575" s="64" t="s">
        <v>10</v>
      </c>
      <c r="D575" s="35">
        <v>0.80720000000000003</v>
      </c>
      <c r="E575" s="22"/>
      <c r="F575" s="23">
        <v>0</v>
      </c>
    </row>
    <row r="576" spans="1:6" ht="15.75" thickBot="1" x14ac:dyDescent="0.3">
      <c r="A576" s="62" t="s">
        <v>459</v>
      </c>
      <c r="B576" s="34" t="s">
        <v>1082</v>
      </c>
      <c r="C576" s="64" t="s">
        <v>193</v>
      </c>
      <c r="D576" s="35">
        <v>2.5548000000000002</v>
      </c>
      <c r="E576" s="22"/>
      <c r="F576" s="23">
        <v>0</v>
      </c>
    </row>
    <row r="577" spans="1:6" ht="15.75" thickBot="1" x14ac:dyDescent="0.3">
      <c r="A577" s="25"/>
      <c r="B577" s="26"/>
      <c r="C577" s="26"/>
      <c r="D577" s="27"/>
      <c r="E577" s="28" t="s">
        <v>12</v>
      </c>
      <c r="F577" s="29">
        <f>SUM(F566:F576)</f>
        <v>0</v>
      </c>
    </row>
    <row r="578" spans="1:6" ht="15.75" thickBot="1" x14ac:dyDescent="0.3"/>
    <row r="579" spans="1:6" ht="15.75" thickBot="1" x14ac:dyDescent="0.3">
      <c r="A579" s="1"/>
      <c r="B579" s="2" t="s">
        <v>1</v>
      </c>
      <c r="F579" s="30">
        <v>6416078</v>
      </c>
    </row>
    <row r="580" spans="1:6" ht="15.75" thickBot="1" x14ac:dyDescent="0.3">
      <c r="A580" s="3"/>
      <c r="B580" s="4" t="s">
        <v>2</v>
      </c>
      <c r="E580" s="5" t="s">
        <v>3</v>
      </c>
      <c r="F580" s="6"/>
    </row>
    <row r="581" spans="1:6" ht="23.25" thickBot="1" x14ac:dyDescent="0.3">
      <c r="A581" s="7" t="s">
        <v>463</v>
      </c>
      <c r="B581" s="8" t="s">
        <v>464</v>
      </c>
      <c r="C581" s="9"/>
      <c r="D581" s="10"/>
      <c r="E581" s="11"/>
      <c r="F581" s="12" t="s">
        <v>1059</v>
      </c>
    </row>
    <row r="582" spans="1:6" x14ac:dyDescent="0.25">
      <c r="A582" s="13" t="s">
        <v>4</v>
      </c>
      <c r="B582" s="14" t="s">
        <v>5</v>
      </c>
      <c r="C582" s="14" t="s">
        <v>6</v>
      </c>
      <c r="D582" s="15" t="s">
        <v>7</v>
      </c>
      <c r="E582" s="16" t="s">
        <v>8</v>
      </c>
      <c r="F582" s="17" t="s">
        <v>9</v>
      </c>
    </row>
    <row r="583" spans="1:6" x14ac:dyDescent="0.25">
      <c r="A583" s="59" t="s">
        <v>1073</v>
      </c>
      <c r="B583" s="19" t="s">
        <v>1076</v>
      </c>
      <c r="C583" s="20" t="s">
        <v>22</v>
      </c>
      <c r="D583" s="21">
        <v>1.0040160642570281E-2</v>
      </c>
      <c r="E583" s="22"/>
      <c r="F583" s="23">
        <f>TRUNC(D583*E583,2)</f>
        <v>0</v>
      </c>
    </row>
    <row r="584" spans="1:6" x14ac:dyDescent="0.25">
      <c r="A584" s="59" t="s">
        <v>1061</v>
      </c>
      <c r="B584" s="19" t="s">
        <v>1064</v>
      </c>
      <c r="C584" s="20" t="s">
        <v>22</v>
      </c>
      <c r="D584" s="21">
        <f>2*0.0100401606425703</f>
        <v>2.00803212851406E-2</v>
      </c>
      <c r="E584" s="22"/>
      <c r="F584" s="23">
        <f t="shared" ref="F584:F588" si="41">TRUNC(D584*E584,2)</f>
        <v>0</v>
      </c>
    </row>
    <row r="585" spans="1:6" x14ac:dyDescent="0.25">
      <c r="A585" s="59" t="s">
        <v>980</v>
      </c>
      <c r="B585" s="19" t="s">
        <v>982</v>
      </c>
      <c r="C585" s="20" t="s">
        <v>22</v>
      </c>
      <c r="D585" s="21">
        <v>8.2329317269076302E-3</v>
      </c>
      <c r="E585" s="22"/>
      <c r="F585" s="23">
        <f t="shared" si="41"/>
        <v>0</v>
      </c>
    </row>
    <row r="586" spans="1:6" x14ac:dyDescent="0.25">
      <c r="A586" s="59" t="s">
        <v>980</v>
      </c>
      <c r="B586" s="19" t="s">
        <v>982</v>
      </c>
      <c r="C586" s="20" t="s">
        <v>23</v>
      </c>
      <c r="D586" s="21">
        <v>2.0079999999999998E-3</v>
      </c>
      <c r="E586" s="22"/>
      <c r="F586" s="23">
        <f t="shared" si="41"/>
        <v>0</v>
      </c>
    </row>
    <row r="587" spans="1:6" x14ac:dyDescent="0.25">
      <c r="A587" s="56" t="s">
        <v>1074</v>
      </c>
      <c r="B587" s="19" t="s">
        <v>1077</v>
      </c>
      <c r="C587" s="20" t="s">
        <v>22</v>
      </c>
      <c r="D587" s="21">
        <v>1.0040160642570281E-2</v>
      </c>
      <c r="E587" s="22"/>
      <c r="F587" s="23">
        <f t="shared" si="41"/>
        <v>0</v>
      </c>
    </row>
    <row r="588" spans="1:6" x14ac:dyDescent="0.25">
      <c r="A588" s="59">
        <v>88316</v>
      </c>
      <c r="B588" s="19" t="s">
        <v>11</v>
      </c>
      <c r="C588" s="24" t="s">
        <v>10</v>
      </c>
      <c r="D588" s="21">
        <v>4.0160642570281124E-2</v>
      </c>
      <c r="E588" s="22"/>
      <c r="F588" s="23">
        <f t="shared" si="41"/>
        <v>0</v>
      </c>
    </row>
    <row r="589" spans="1:6" x14ac:dyDescent="0.25">
      <c r="A589" s="62">
        <v>4721</v>
      </c>
      <c r="B589" s="34" t="s">
        <v>848</v>
      </c>
      <c r="C589" s="64" t="s">
        <v>28</v>
      </c>
      <c r="D589" s="35">
        <v>0.1249</v>
      </c>
      <c r="E589" s="22"/>
      <c r="F589" s="23">
        <v>0</v>
      </c>
    </row>
    <row r="590" spans="1:6" x14ac:dyDescent="0.25">
      <c r="A590" s="67">
        <v>4720</v>
      </c>
      <c r="B590" s="34" t="s">
        <v>1018</v>
      </c>
      <c r="C590" s="64" t="s">
        <v>28</v>
      </c>
      <c r="D590" s="35">
        <v>0.13739000000000001</v>
      </c>
      <c r="E590" s="22"/>
      <c r="F590" s="23">
        <v>0</v>
      </c>
    </row>
    <row r="591" spans="1:6" x14ac:dyDescent="0.25">
      <c r="A591" s="30">
        <v>370</v>
      </c>
      <c r="B591" s="34" t="s">
        <v>1055</v>
      </c>
      <c r="C591" s="64" t="s">
        <v>28</v>
      </c>
      <c r="D591" s="35">
        <v>0.32474999999999998</v>
      </c>
      <c r="E591" s="22"/>
      <c r="F591" s="23">
        <v>0</v>
      </c>
    </row>
    <row r="592" spans="1:6" x14ac:dyDescent="0.25">
      <c r="A592" s="62">
        <v>1106</v>
      </c>
      <c r="B592" s="19" t="s">
        <v>1067</v>
      </c>
      <c r="C592" s="64" t="s">
        <v>179</v>
      </c>
      <c r="D592" s="35">
        <v>56.2</v>
      </c>
      <c r="E592" s="22"/>
      <c r="F592" s="23">
        <v>0</v>
      </c>
    </row>
    <row r="593" spans="1:6" ht="22.5" x14ac:dyDescent="0.25">
      <c r="A593" s="62" t="s">
        <v>1080</v>
      </c>
      <c r="B593" s="34" t="s">
        <v>1078</v>
      </c>
      <c r="C593" s="64" t="s">
        <v>193</v>
      </c>
      <c r="D593" s="35">
        <v>5.3999999999999999E-2</v>
      </c>
      <c r="E593" s="22"/>
      <c r="F593" s="23">
        <v>0</v>
      </c>
    </row>
    <row r="594" spans="1:6" ht="15.75" thickBot="1" x14ac:dyDescent="0.3">
      <c r="A594" s="30" t="s">
        <v>1075</v>
      </c>
      <c r="B594" s="45" t="s">
        <v>1079</v>
      </c>
      <c r="C594" s="64" t="s">
        <v>829</v>
      </c>
      <c r="D594" s="66">
        <v>8</v>
      </c>
      <c r="E594" s="22"/>
      <c r="F594" s="23">
        <v>0</v>
      </c>
    </row>
    <row r="595" spans="1:6" ht="15.75" thickBot="1" x14ac:dyDescent="0.3">
      <c r="A595" s="25"/>
      <c r="B595" s="26"/>
      <c r="C595" s="26"/>
      <c r="D595" s="27"/>
      <c r="E595" s="28" t="s">
        <v>12</v>
      </c>
      <c r="F595" s="29">
        <f>SUM(F583:F594)</f>
        <v>0</v>
      </c>
    </row>
    <row r="596" spans="1:6" ht="15.75" thickBot="1" x14ac:dyDescent="0.3"/>
    <row r="597" spans="1:6" ht="15.75" thickBot="1" x14ac:dyDescent="0.3">
      <c r="A597" s="1"/>
      <c r="B597" s="2" t="s">
        <v>1</v>
      </c>
      <c r="F597" s="30">
        <v>95995</v>
      </c>
    </row>
    <row r="598" spans="1:6" ht="15.75" thickBot="1" x14ac:dyDescent="0.3">
      <c r="A598" s="3"/>
      <c r="B598" s="4" t="s">
        <v>2</v>
      </c>
      <c r="E598" s="5" t="s">
        <v>3</v>
      </c>
      <c r="F598" s="6"/>
    </row>
    <row r="599" spans="1:6" ht="34.5" thickBot="1" x14ac:dyDescent="0.3">
      <c r="A599" s="7" t="s">
        <v>465</v>
      </c>
      <c r="B599" s="8" t="s">
        <v>466</v>
      </c>
      <c r="C599" s="9"/>
      <c r="D599" s="10"/>
      <c r="E599" s="11"/>
      <c r="F599" s="12" t="s">
        <v>30</v>
      </c>
    </row>
    <row r="600" spans="1:6" x14ac:dyDescent="0.25">
      <c r="A600" s="13" t="s">
        <v>4</v>
      </c>
      <c r="B600" s="14" t="s">
        <v>5</v>
      </c>
      <c r="C600" s="14" t="s">
        <v>6</v>
      </c>
      <c r="D600" s="15" t="s">
        <v>7</v>
      </c>
      <c r="E600" s="16" t="s">
        <v>8</v>
      </c>
      <c r="F600" s="17" t="s">
        <v>9</v>
      </c>
    </row>
    <row r="601" spans="1:6" ht="15" customHeight="1" x14ac:dyDescent="0.25">
      <c r="A601" s="59" t="s">
        <v>34</v>
      </c>
      <c r="B601" s="19" t="s">
        <v>35</v>
      </c>
      <c r="C601" s="20" t="s">
        <v>22</v>
      </c>
      <c r="D601" s="21">
        <v>4.19E-2</v>
      </c>
      <c r="E601" s="22"/>
      <c r="F601" s="23">
        <f>TRUNC(D601*E601,2)</f>
        <v>0</v>
      </c>
    </row>
    <row r="602" spans="1:6" ht="15" customHeight="1" x14ac:dyDescent="0.25">
      <c r="A602" s="59" t="s">
        <v>34</v>
      </c>
      <c r="B602" s="19" t="s">
        <v>35</v>
      </c>
      <c r="C602" s="20" t="s">
        <v>23</v>
      </c>
      <c r="D602" s="69">
        <v>9.9000000000000005E-2</v>
      </c>
      <c r="E602" s="22"/>
      <c r="F602" s="23">
        <f t="shared" ref="F602:F606" si="42">TRUNC(D602*E602,2)</f>
        <v>0</v>
      </c>
    </row>
    <row r="603" spans="1:6" x14ac:dyDescent="0.25">
      <c r="A603" s="59">
        <v>95631</v>
      </c>
      <c r="B603" s="19" t="s">
        <v>1069</v>
      </c>
      <c r="C603" s="20" t="s">
        <v>22</v>
      </c>
      <c r="D603" s="21">
        <v>8.0500000000000002E-2</v>
      </c>
      <c r="E603" s="22"/>
      <c r="F603" s="23">
        <f t="shared" si="42"/>
        <v>0</v>
      </c>
    </row>
    <row r="604" spans="1:6" x14ac:dyDescent="0.25">
      <c r="A604" s="59">
        <v>95632</v>
      </c>
      <c r="B604" s="19" t="s">
        <v>1069</v>
      </c>
      <c r="C604" s="20" t="s">
        <v>23</v>
      </c>
      <c r="D604" s="21">
        <v>6.0699999999999997E-2</v>
      </c>
      <c r="E604" s="22"/>
      <c r="F604" s="23">
        <f t="shared" si="42"/>
        <v>0</v>
      </c>
    </row>
    <row r="605" spans="1:6" x14ac:dyDescent="0.25">
      <c r="A605" s="59" t="s">
        <v>1068</v>
      </c>
      <c r="B605" s="19" t="s">
        <v>1070</v>
      </c>
      <c r="C605" s="20" t="s">
        <v>22</v>
      </c>
      <c r="D605" s="21">
        <v>4.6399999999999997E-2</v>
      </c>
      <c r="E605" s="22"/>
      <c r="F605" s="23">
        <f t="shared" si="42"/>
        <v>0</v>
      </c>
    </row>
    <row r="606" spans="1:6" x14ac:dyDescent="0.25">
      <c r="A606" s="59" t="s">
        <v>1068</v>
      </c>
      <c r="B606" s="19" t="s">
        <v>1070</v>
      </c>
      <c r="C606" s="20" t="s">
        <v>23</v>
      </c>
      <c r="D606" s="21">
        <v>9.4899999999999998E-2</v>
      </c>
      <c r="E606" s="22"/>
      <c r="F606" s="23">
        <f t="shared" si="42"/>
        <v>0</v>
      </c>
    </row>
    <row r="607" spans="1:6" x14ac:dyDescent="0.25">
      <c r="A607" s="62" t="s">
        <v>983</v>
      </c>
      <c r="B607" s="19" t="s">
        <v>985</v>
      </c>
      <c r="C607" s="20" t="s">
        <v>22</v>
      </c>
      <c r="D607" s="35">
        <v>3.4099999999999998E-2</v>
      </c>
      <c r="E607" s="22"/>
      <c r="F607" s="23">
        <v>0</v>
      </c>
    </row>
    <row r="608" spans="1:6" x14ac:dyDescent="0.25">
      <c r="A608" s="67" t="s">
        <v>983</v>
      </c>
      <c r="B608" s="19" t="s">
        <v>985</v>
      </c>
      <c r="C608" s="20" t="s">
        <v>23</v>
      </c>
      <c r="D608" s="35">
        <v>0.1071</v>
      </c>
      <c r="E608" s="22"/>
      <c r="F608" s="23">
        <v>0</v>
      </c>
    </row>
    <row r="609" spans="1:6" x14ac:dyDescent="0.25">
      <c r="A609" s="67" t="s">
        <v>1048</v>
      </c>
      <c r="B609" s="19" t="s">
        <v>1049</v>
      </c>
      <c r="C609" s="20" t="s">
        <v>22</v>
      </c>
      <c r="D609" s="35">
        <v>4.6399999999999997E-2</v>
      </c>
      <c r="E609" s="22"/>
      <c r="F609" s="23">
        <v>0</v>
      </c>
    </row>
    <row r="610" spans="1:6" x14ac:dyDescent="0.25">
      <c r="A610" s="62">
        <v>88314</v>
      </c>
      <c r="B610" s="34" t="s">
        <v>1071</v>
      </c>
      <c r="C610" s="64" t="s">
        <v>10</v>
      </c>
      <c r="D610" s="35">
        <v>1.1301000000000001</v>
      </c>
      <c r="E610" s="22"/>
      <c r="F610" s="23">
        <v>0</v>
      </c>
    </row>
    <row r="611" spans="1:6" ht="15.75" thickBot="1" x14ac:dyDescent="0.3">
      <c r="A611" s="62" t="s">
        <v>463</v>
      </c>
      <c r="B611" s="34" t="s">
        <v>1083</v>
      </c>
      <c r="C611" s="64" t="s">
        <v>193</v>
      </c>
      <c r="D611" s="35">
        <v>2.5548000000000002</v>
      </c>
      <c r="E611" s="22"/>
      <c r="F611" s="23">
        <v>0</v>
      </c>
    </row>
    <row r="612" spans="1:6" ht="15.75" thickBot="1" x14ac:dyDescent="0.3">
      <c r="A612" s="25"/>
      <c r="B612" s="26"/>
      <c r="C612" s="26"/>
      <c r="D612" s="27"/>
      <c r="E612" s="28" t="s">
        <v>12</v>
      </c>
      <c r="F612" s="29">
        <f>SUM(F601:F611)</f>
        <v>0</v>
      </c>
    </row>
    <row r="613" spans="1:6" ht="15.75" thickBot="1" x14ac:dyDescent="0.3"/>
    <row r="614" spans="1:6" ht="15.75" thickBot="1" x14ac:dyDescent="0.3">
      <c r="A614" s="1"/>
      <c r="B614" s="2" t="s">
        <v>1</v>
      </c>
      <c r="F614" s="70" t="s">
        <v>1084</v>
      </c>
    </row>
    <row r="615" spans="1:6" ht="15.75" thickBot="1" x14ac:dyDescent="0.3">
      <c r="A615" s="3"/>
      <c r="B615" s="4" t="s">
        <v>2</v>
      </c>
      <c r="E615" s="5" t="s">
        <v>3</v>
      </c>
      <c r="F615" s="6"/>
    </row>
    <row r="616" spans="1:6" ht="23.25" thickBot="1" x14ac:dyDescent="0.3">
      <c r="A616" s="7" t="s">
        <v>467</v>
      </c>
      <c r="B616" s="8" t="s">
        <v>464</v>
      </c>
      <c r="C616" s="9"/>
      <c r="D616" s="10"/>
      <c r="E616" s="11"/>
      <c r="F616" s="12" t="s">
        <v>1059</v>
      </c>
    </row>
    <row r="617" spans="1:6" x14ac:dyDescent="0.25">
      <c r="A617" s="13" t="s">
        <v>4</v>
      </c>
      <c r="B617" s="14" t="s">
        <v>5</v>
      </c>
      <c r="C617" s="14" t="s">
        <v>6</v>
      </c>
      <c r="D617" s="15" t="s">
        <v>7</v>
      </c>
      <c r="E617" s="16" t="s">
        <v>8</v>
      </c>
      <c r="F617" s="17" t="s">
        <v>9</v>
      </c>
    </row>
    <row r="618" spans="1:6" x14ac:dyDescent="0.25">
      <c r="A618" s="59" t="s">
        <v>1073</v>
      </c>
      <c r="B618" s="19" t="s">
        <v>1076</v>
      </c>
      <c r="C618" s="20" t="s">
        <v>22</v>
      </c>
      <c r="D618" s="21">
        <v>1.0040160642570281E-2</v>
      </c>
      <c r="E618" s="22"/>
      <c r="F618" s="23">
        <f>TRUNC(D618*E618,2)</f>
        <v>0</v>
      </c>
    </row>
    <row r="619" spans="1:6" x14ac:dyDescent="0.25">
      <c r="A619" s="59" t="s">
        <v>1061</v>
      </c>
      <c r="B619" s="19" t="s">
        <v>1064</v>
      </c>
      <c r="C619" s="20" t="s">
        <v>22</v>
      </c>
      <c r="D619" s="21">
        <f>2*0.0100401606425703</f>
        <v>2.00803212851406E-2</v>
      </c>
      <c r="E619" s="22"/>
      <c r="F619" s="23">
        <f t="shared" ref="F619:F623" si="43">TRUNC(D619*E619,2)</f>
        <v>0</v>
      </c>
    </row>
    <row r="620" spans="1:6" x14ac:dyDescent="0.25">
      <c r="A620" s="59" t="s">
        <v>980</v>
      </c>
      <c r="B620" s="19" t="s">
        <v>982</v>
      </c>
      <c r="C620" s="20" t="s">
        <v>22</v>
      </c>
      <c r="D620" s="21">
        <v>8.2329317269076302E-3</v>
      </c>
      <c r="E620" s="22"/>
      <c r="F620" s="23">
        <f t="shared" si="43"/>
        <v>0</v>
      </c>
    </row>
    <row r="621" spans="1:6" x14ac:dyDescent="0.25">
      <c r="A621" s="59" t="s">
        <v>980</v>
      </c>
      <c r="B621" s="19" t="s">
        <v>982</v>
      </c>
      <c r="C621" s="20" t="s">
        <v>23</v>
      </c>
      <c r="D621" s="21">
        <v>2.0079999999999998E-3</v>
      </c>
      <c r="E621" s="22"/>
      <c r="F621" s="23">
        <f t="shared" si="43"/>
        <v>0</v>
      </c>
    </row>
    <row r="622" spans="1:6" x14ac:dyDescent="0.25">
      <c r="A622" s="56" t="s">
        <v>1074</v>
      </c>
      <c r="B622" s="19" t="s">
        <v>1077</v>
      </c>
      <c r="C622" s="20" t="s">
        <v>22</v>
      </c>
      <c r="D622" s="21">
        <v>1.0040160642570281E-2</v>
      </c>
      <c r="E622" s="22"/>
      <c r="F622" s="23">
        <f t="shared" si="43"/>
        <v>0</v>
      </c>
    </row>
    <row r="623" spans="1:6" x14ac:dyDescent="0.25">
      <c r="A623" s="59">
        <v>88316</v>
      </c>
      <c r="B623" s="19" t="s">
        <v>11</v>
      </c>
      <c r="C623" s="24" t="s">
        <v>10</v>
      </c>
      <c r="D623" s="21">
        <v>4.0160642570281124E-2</v>
      </c>
      <c r="E623" s="22"/>
      <c r="F623" s="23">
        <f t="shared" si="43"/>
        <v>0</v>
      </c>
    </row>
    <row r="624" spans="1:6" x14ac:dyDescent="0.25">
      <c r="A624" s="67">
        <v>4720</v>
      </c>
      <c r="B624" s="34" t="s">
        <v>1018</v>
      </c>
      <c r="C624" s="64" t="s">
        <v>28</v>
      </c>
      <c r="D624" s="35">
        <v>0.123</v>
      </c>
      <c r="E624" s="22"/>
      <c r="F624" s="23">
        <v>0</v>
      </c>
    </row>
    <row r="625" spans="1:6" x14ac:dyDescent="0.25">
      <c r="A625" s="30">
        <v>4741</v>
      </c>
      <c r="B625" s="34" t="s">
        <v>1024</v>
      </c>
      <c r="C625" s="42" t="s">
        <v>28</v>
      </c>
      <c r="D625" s="35">
        <v>0.49399999999999999</v>
      </c>
      <c r="E625" s="22"/>
      <c r="F625" s="23">
        <v>0</v>
      </c>
    </row>
    <row r="626" spans="1:6" ht="22.5" x14ac:dyDescent="0.25">
      <c r="A626" s="62" t="s">
        <v>1080</v>
      </c>
      <c r="B626" s="19" t="s">
        <v>1078</v>
      </c>
      <c r="C626" s="64" t="s">
        <v>193</v>
      </c>
      <c r="D626" s="35">
        <v>0.06</v>
      </c>
      <c r="E626" s="22"/>
      <c r="F626" s="23">
        <v>0</v>
      </c>
    </row>
    <row r="627" spans="1:6" ht="15.75" thickBot="1" x14ac:dyDescent="0.3">
      <c r="A627" s="30" t="s">
        <v>1075</v>
      </c>
      <c r="B627" s="45" t="s">
        <v>1079</v>
      </c>
      <c r="C627" s="64" t="s">
        <v>829</v>
      </c>
      <c r="D627" s="66">
        <v>8</v>
      </c>
      <c r="E627" s="22"/>
      <c r="F627" s="23">
        <v>0</v>
      </c>
    </row>
    <row r="628" spans="1:6" ht="15.75" thickBot="1" x14ac:dyDescent="0.3">
      <c r="A628" s="25"/>
      <c r="B628" s="26"/>
      <c r="C628" s="26"/>
      <c r="D628" s="27"/>
      <c r="E628" s="28" t="s">
        <v>12</v>
      </c>
      <c r="F628" s="29">
        <f>SUM(F618:F627)</f>
        <v>0</v>
      </c>
    </row>
    <row r="629" spans="1:6" ht="15.75" thickBot="1" x14ac:dyDescent="0.3"/>
    <row r="630" spans="1:6" ht="15.75" thickBot="1" x14ac:dyDescent="0.3">
      <c r="A630" s="1"/>
      <c r="B630" s="2" t="s">
        <v>1</v>
      </c>
      <c r="F630" s="30">
        <v>95996</v>
      </c>
    </row>
    <row r="631" spans="1:6" ht="15.75" thickBot="1" x14ac:dyDescent="0.3">
      <c r="A631" s="3"/>
      <c r="B631" s="4" t="s">
        <v>2</v>
      </c>
      <c r="E631" s="5" t="s">
        <v>3</v>
      </c>
      <c r="F631" s="6"/>
    </row>
    <row r="632" spans="1:6" ht="23.25" thickBot="1" x14ac:dyDescent="0.3">
      <c r="A632" s="7" t="s">
        <v>468</v>
      </c>
      <c r="B632" s="8" t="s">
        <v>469</v>
      </c>
      <c r="C632" s="9"/>
      <c r="D632" s="10"/>
      <c r="E632" s="11"/>
      <c r="F632" s="12" t="s">
        <v>30</v>
      </c>
    </row>
    <row r="633" spans="1:6" x14ac:dyDescent="0.25">
      <c r="A633" s="13" t="s">
        <v>4</v>
      </c>
      <c r="B633" s="14" t="s">
        <v>5</v>
      </c>
      <c r="C633" s="14" t="s">
        <v>6</v>
      </c>
      <c r="D633" s="15" t="s">
        <v>7</v>
      </c>
      <c r="E633" s="16" t="s">
        <v>8</v>
      </c>
      <c r="F633" s="17" t="s">
        <v>9</v>
      </c>
    </row>
    <row r="634" spans="1:6" ht="15" customHeight="1" x14ac:dyDescent="0.25">
      <c r="A634" s="59" t="s">
        <v>34</v>
      </c>
      <c r="B634" s="19" t="s">
        <v>35</v>
      </c>
      <c r="C634" s="20" t="s">
        <v>22</v>
      </c>
      <c r="D634" s="21">
        <v>2.9899999999999999E-2</v>
      </c>
      <c r="E634" s="22"/>
      <c r="F634" s="23">
        <f>TRUNC(D634*E634,2)</f>
        <v>0</v>
      </c>
    </row>
    <row r="635" spans="1:6" ht="15" customHeight="1" x14ac:dyDescent="0.25">
      <c r="A635" s="59" t="s">
        <v>34</v>
      </c>
      <c r="B635" s="19" t="s">
        <v>35</v>
      </c>
      <c r="C635" s="20" t="s">
        <v>23</v>
      </c>
      <c r="D635" s="69">
        <v>7.0999999999999994E-2</v>
      </c>
      <c r="E635" s="22"/>
      <c r="F635" s="23">
        <f t="shared" ref="F635:F639" si="44">TRUNC(D635*E635,2)</f>
        <v>0</v>
      </c>
    </row>
    <row r="636" spans="1:6" x14ac:dyDescent="0.25">
      <c r="A636" s="59">
        <v>95631</v>
      </c>
      <c r="B636" s="19" t="s">
        <v>1069</v>
      </c>
      <c r="C636" s="20" t="s">
        <v>22</v>
      </c>
      <c r="D636" s="21">
        <v>5.7500000000000002E-2</v>
      </c>
      <c r="E636" s="22"/>
      <c r="F636" s="23">
        <f t="shared" si="44"/>
        <v>0</v>
      </c>
    </row>
    <row r="637" spans="1:6" x14ac:dyDescent="0.25">
      <c r="A637" s="59">
        <v>95632</v>
      </c>
      <c r="B637" s="19" t="s">
        <v>1069</v>
      </c>
      <c r="C637" s="20" t="s">
        <v>23</v>
      </c>
      <c r="D637" s="21">
        <v>4.3400000000000001E-2</v>
      </c>
      <c r="E637" s="22"/>
      <c r="F637" s="23">
        <f t="shared" si="44"/>
        <v>0</v>
      </c>
    </row>
    <row r="638" spans="1:6" x14ac:dyDescent="0.25">
      <c r="A638" s="59" t="s">
        <v>1068</v>
      </c>
      <c r="B638" s="19" t="s">
        <v>1070</v>
      </c>
      <c r="C638" s="20" t="s">
        <v>22</v>
      </c>
      <c r="D638" s="21">
        <v>3.3099999999999997E-2</v>
      </c>
      <c r="E638" s="22"/>
      <c r="F638" s="23">
        <f t="shared" si="44"/>
        <v>0</v>
      </c>
    </row>
    <row r="639" spans="1:6" x14ac:dyDescent="0.25">
      <c r="A639" s="59" t="s">
        <v>1068</v>
      </c>
      <c r="B639" s="19" t="s">
        <v>1070</v>
      </c>
      <c r="C639" s="20" t="s">
        <v>23</v>
      </c>
      <c r="D639" s="21">
        <v>6.7799999999999999E-2</v>
      </c>
      <c r="E639" s="22"/>
      <c r="F639" s="23">
        <f t="shared" si="44"/>
        <v>0</v>
      </c>
    </row>
    <row r="640" spans="1:6" x14ac:dyDescent="0.25">
      <c r="A640" s="62" t="s">
        <v>983</v>
      </c>
      <c r="B640" s="19" t="s">
        <v>985</v>
      </c>
      <c r="C640" s="20" t="s">
        <v>22</v>
      </c>
      <c r="D640" s="35">
        <v>3.4099999999999998E-2</v>
      </c>
      <c r="E640" s="22"/>
      <c r="F640" s="23">
        <v>0</v>
      </c>
    </row>
    <row r="641" spans="1:6" x14ac:dyDescent="0.25">
      <c r="A641" s="67" t="s">
        <v>983</v>
      </c>
      <c r="B641" s="19" t="s">
        <v>985</v>
      </c>
      <c r="C641" s="20" t="s">
        <v>23</v>
      </c>
      <c r="D641" s="35">
        <v>6.6799999999999998E-2</v>
      </c>
      <c r="E641" s="22"/>
      <c r="F641" s="23">
        <v>0</v>
      </c>
    </row>
    <row r="642" spans="1:6" x14ac:dyDescent="0.25">
      <c r="A642" s="67" t="s">
        <v>1048</v>
      </c>
      <c r="B642" s="19" t="s">
        <v>1049</v>
      </c>
      <c r="C642" s="20" t="s">
        <v>22</v>
      </c>
      <c r="D642" s="35">
        <v>3.3099999999999997E-2</v>
      </c>
      <c r="E642" s="22"/>
      <c r="F642" s="23">
        <v>0</v>
      </c>
    </row>
    <row r="643" spans="1:6" x14ac:dyDescent="0.25">
      <c r="A643" s="62">
        <v>88314</v>
      </c>
      <c r="B643" s="34" t="s">
        <v>1071</v>
      </c>
      <c r="C643" s="64" t="s">
        <v>10</v>
      </c>
      <c r="D643" s="35">
        <v>0.80720000000000003</v>
      </c>
      <c r="E643" s="22"/>
      <c r="F643" s="23">
        <v>0</v>
      </c>
    </row>
    <row r="644" spans="1:6" ht="23.25" thickBot="1" x14ac:dyDescent="0.3">
      <c r="A644" s="62" t="s">
        <v>467</v>
      </c>
      <c r="B644" s="34" t="s">
        <v>1085</v>
      </c>
      <c r="C644" s="64" t="s">
        <v>193</v>
      </c>
      <c r="D644" s="35">
        <v>2.5548000000000002</v>
      </c>
      <c r="E644" s="22"/>
      <c r="F644" s="23">
        <v>0</v>
      </c>
    </row>
    <row r="645" spans="1:6" ht="15.75" thickBot="1" x14ac:dyDescent="0.3">
      <c r="A645" s="25"/>
      <c r="B645" s="26"/>
      <c r="C645" s="26"/>
      <c r="D645" s="27"/>
      <c r="E645" s="28" t="s">
        <v>12</v>
      </c>
      <c r="F645" s="29">
        <f>SUM(F634:F644)</f>
        <v>0</v>
      </c>
    </row>
    <row r="646" spans="1:6" ht="15.75" thickBot="1" x14ac:dyDescent="0.3"/>
    <row r="647" spans="1:6" ht="15.75" thickBot="1" x14ac:dyDescent="0.3">
      <c r="A647" s="1"/>
      <c r="B647" s="2" t="s">
        <v>1</v>
      </c>
      <c r="F647" s="30" t="s">
        <v>1086</v>
      </c>
    </row>
    <row r="648" spans="1:6" ht="15.75" thickBot="1" x14ac:dyDescent="0.3">
      <c r="A648" s="3"/>
      <c r="B648" s="4" t="s">
        <v>2</v>
      </c>
      <c r="E648" s="5" t="s">
        <v>3</v>
      </c>
      <c r="F648" s="6"/>
    </row>
    <row r="649" spans="1:6" ht="23.25" thickBot="1" x14ac:dyDescent="0.3">
      <c r="A649" s="7" t="s">
        <v>470</v>
      </c>
      <c r="B649" s="8" t="s">
        <v>471</v>
      </c>
      <c r="C649" s="9"/>
      <c r="D649" s="10"/>
      <c r="E649" s="11"/>
      <c r="F649" s="12" t="s">
        <v>1059</v>
      </c>
    </row>
    <row r="650" spans="1:6" x14ac:dyDescent="0.25">
      <c r="A650" s="13" t="s">
        <v>4</v>
      </c>
      <c r="B650" s="14" t="s">
        <v>5</v>
      </c>
      <c r="C650" s="14" t="s">
        <v>6</v>
      </c>
      <c r="D650" s="15" t="s">
        <v>7</v>
      </c>
      <c r="E650" s="16" t="s">
        <v>8</v>
      </c>
      <c r="F650" s="17" t="s">
        <v>9</v>
      </c>
    </row>
    <row r="651" spans="1:6" x14ac:dyDescent="0.25">
      <c r="A651" s="59" t="s">
        <v>1073</v>
      </c>
      <c r="B651" s="19" t="s">
        <v>1076</v>
      </c>
      <c r="C651" s="20" t="s">
        <v>22</v>
      </c>
      <c r="D651" s="21">
        <v>1.1811953697141508E-2</v>
      </c>
      <c r="E651" s="22"/>
      <c r="F651" s="23">
        <f>TRUNC(D651*E651,2)</f>
        <v>0</v>
      </c>
    </row>
    <row r="652" spans="1:6" x14ac:dyDescent="0.25">
      <c r="A652" s="59" t="s">
        <v>1061</v>
      </c>
      <c r="B652" s="19" t="s">
        <v>1064</v>
      </c>
      <c r="C652" s="20" t="s">
        <v>22</v>
      </c>
      <c r="D652" s="21">
        <f>2*0.0118119536971415</f>
        <v>2.3623907394283002E-2</v>
      </c>
      <c r="E652" s="22"/>
      <c r="F652" s="23">
        <f t="shared" ref="F652:F656" si="45">TRUNC(D652*E652,2)</f>
        <v>0</v>
      </c>
    </row>
    <row r="653" spans="1:6" x14ac:dyDescent="0.25">
      <c r="A653" s="59" t="s">
        <v>980</v>
      </c>
      <c r="B653" s="19" t="s">
        <v>982</v>
      </c>
      <c r="C653" s="20" t="s">
        <v>22</v>
      </c>
      <c r="D653" s="21">
        <v>8.0321285140562259E-3</v>
      </c>
      <c r="E653" s="22"/>
      <c r="F653" s="23">
        <f t="shared" si="45"/>
        <v>0</v>
      </c>
    </row>
    <row r="654" spans="1:6" x14ac:dyDescent="0.25">
      <c r="A654" s="59" t="s">
        <v>980</v>
      </c>
      <c r="B654" s="19" t="s">
        <v>982</v>
      </c>
      <c r="C654" s="20" t="s">
        <v>23</v>
      </c>
      <c r="D654" s="21">
        <v>3.7798251830852827E-3</v>
      </c>
      <c r="E654" s="22"/>
      <c r="F654" s="23">
        <f t="shared" si="45"/>
        <v>0</v>
      </c>
    </row>
    <row r="655" spans="1:6" x14ac:dyDescent="0.25">
      <c r="A655" s="56" t="s">
        <v>1074</v>
      </c>
      <c r="B655" s="19" t="s">
        <v>1077</v>
      </c>
      <c r="C655" s="20" t="s">
        <v>22</v>
      </c>
      <c r="D655" s="21">
        <v>1.1811953697141508E-2</v>
      </c>
      <c r="E655" s="22"/>
      <c r="F655" s="23">
        <f t="shared" si="45"/>
        <v>0</v>
      </c>
    </row>
    <row r="656" spans="1:6" x14ac:dyDescent="0.25">
      <c r="A656" s="59">
        <v>88316</v>
      </c>
      <c r="B656" s="19" t="s">
        <v>11</v>
      </c>
      <c r="C656" s="24" t="s">
        <v>10</v>
      </c>
      <c r="D656" s="21">
        <v>4.7247814788566031E-2</v>
      </c>
      <c r="E656" s="22"/>
      <c r="F656" s="23">
        <f t="shared" si="45"/>
        <v>0</v>
      </c>
    </row>
    <row r="657" spans="1:6" x14ac:dyDescent="0.25">
      <c r="A657" s="67">
        <v>4721</v>
      </c>
      <c r="B657" s="34" t="s">
        <v>848</v>
      </c>
      <c r="C657" s="64" t="s">
        <v>28</v>
      </c>
      <c r="D657" s="35">
        <v>0.13804</v>
      </c>
      <c r="E657" s="22"/>
      <c r="F657" s="23">
        <v>0</v>
      </c>
    </row>
    <row r="658" spans="1:6" x14ac:dyDescent="0.25">
      <c r="A658" s="62">
        <v>4720</v>
      </c>
      <c r="B658" s="34" t="s">
        <v>1018</v>
      </c>
      <c r="C658" s="20" t="s">
        <v>28</v>
      </c>
      <c r="D658" s="35">
        <v>0.1255</v>
      </c>
      <c r="E658" s="22"/>
      <c r="F658" s="23">
        <v>0</v>
      </c>
    </row>
    <row r="659" spans="1:6" x14ac:dyDescent="0.25">
      <c r="A659" s="30">
        <v>4741</v>
      </c>
      <c r="B659" s="34" t="s">
        <v>1024</v>
      </c>
      <c r="C659" s="20" t="s">
        <v>28</v>
      </c>
      <c r="D659" s="35">
        <v>0.32627</v>
      </c>
      <c r="E659" s="22"/>
      <c r="F659" s="23">
        <v>0</v>
      </c>
    </row>
    <row r="660" spans="1:6" x14ac:dyDescent="0.25">
      <c r="A660" s="62">
        <v>1106</v>
      </c>
      <c r="B660" s="19" t="s">
        <v>1067</v>
      </c>
      <c r="C660" s="20" t="s">
        <v>179</v>
      </c>
      <c r="D660" s="35">
        <v>56.47</v>
      </c>
      <c r="E660" s="22"/>
      <c r="F660" s="23">
        <v>0</v>
      </c>
    </row>
    <row r="661" spans="1:6" x14ac:dyDescent="0.25">
      <c r="A661" s="30" t="s">
        <v>1087</v>
      </c>
      <c r="B661" s="19" t="s">
        <v>1089</v>
      </c>
      <c r="C661" s="42" t="s">
        <v>193</v>
      </c>
      <c r="D661" s="35">
        <v>0.06</v>
      </c>
      <c r="E661" s="22"/>
      <c r="F661" s="23">
        <v>0</v>
      </c>
    </row>
    <row r="662" spans="1:6" x14ac:dyDescent="0.25">
      <c r="A662" s="62" t="s">
        <v>1088</v>
      </c>
      <c r="B662" s="19" t="s">
        <v>1090</v>
      </c>
      <c r="C662" s="64" t="s">
        <v>179</v>
      </c>
      <c r="D662" s="35">
        <v>0.3</v>
      </c>
      <c r="E662" s="22"/>
      <c r="F662" s="23">
        <v>0</v>
      </c>
    </row>
    <row r="663" spans="1:6" ht="15.75" thickBot="1" x14ac:dyDescent="0.3">
      <c r="A663" s="30" t="s">
        <v>1075</v>
      </c>
      <c r="B663" s="45" t="s">
        <v>1079</v>
      </c>
      <c r="C663" s="64" t="s">
        <v>829</v>
      </c>
      <c r="D663" s="66">
        <v>8</v>
      </c>
      <c r="E663" s="22"/>
      <c r="F663" s="23">
        <v>0</v>
      </c>
    </row>
    <row r="664" spans="1:6" ht="15.75" thickBot="1" x14ac:dyDescent="0.3">
      <c r="A664" s="25"/>
      <c r="B664" s="26"/>
      <c r="C664" s="26"/>
      <c r="D664" s="27"/>
      <c r="E664" s="28" t="s">
        <v>12</v>
      </c>
      <c r="F664" s="29">
        <f>SUM(F651:F663)</f>
        <v>0</v>
      </c>
    </row>
    <row r="665" spans="1:6" ht="15.75" thickBot="1" x14ac:dyDescent="0.3"/>
    <row r="666" spans="1:6" ht="15.75" thickBot="1" x14ac:dyDescent="0.3">
      <c r="A666" s="1"/>
      <c r="B666" s="2" t="s">
        <v>1</v>
      </c>
      <c r="F666" s="30">
        <v>95995</v>
      </c>
    </row>
    <row r="667" spans="1:6" ht="15.75" thickBot="1" x14ac:dyDescent="0.3">
      <c r="A667" s="3"/>
      <c r="B667" s="4" t="s">
        <v>2</v>
      </c>
      <c r="E667" s="5" t="s">
        <v>3</v>
      </c>
      <c r="F667" s="6"/>
    </row>
    <row r="668" spans="1:6" ht="23.25" thickBot="1" x14ac:dyDescent="0.3">
      <c r="A668" s="7" t="s">
        <v>472</v>
      </c>
      <c r="B668" s="8" t="s">
        <v>1092</v>
      </c>
      <c r="C668" s="9"/>
      <c r="D668" s="10"/>
      <c r="E668" s="11"/>
      <c r="F668" s="12" t="s">
        <v>30</v>
      </c>
    </row>
    <row r="669" spans="1:6" x14ac:dyDescent="0.25">
      <c r="A669" s="13" t="s">
        <v>4</v>
      </c>
      <c r="B669" s="14" t="s">
        <v>5</v>
      </c>
      <c r="C669" s="14" t="s">
        <v>6</v>
      </c>
      <c r="D669" s="15" t="s">
        <v>7</v>
      </c>
      <c r="E669" s="16" t="s">
        <v>8</v>
      </c>
      <c r="F669" s="17" t="s">
        <v>9</v>
      </c>
    </row>
    <row r="670" spans="1:6" ht="15" customHeight="1" x14ac:dyDescent="0.25">
      <c r="A670" s="59" t="s">
        <v>34</v>
      </c>
      <c r="B670" s="19" t="s">
        <v>35</v>
      </c>
      <c r="C670" s="20" t="s">
        <v>22</v>
      </c>
      <c r="D670" s="21">
        <v>4.19E-2</v>
      </c>
      <c r="E670" s="22"/>
      <c r="F670" s="23">
        <f>TRUNC(D670*E670,2)</f>
        <v>0</v>
      </c>
    </row>
    <row r="671" spans="1:6" ht="15" customHeight="1" x14ac:dyDescent="0.25">
      <c r="A671" s="59" t="s">
        <v>34</v>
      </c>
      <c r="B671" s="19" t="s">
        <v>35</v>
      </c>
      <c r="C671" s="20" t="s">
        <v>23</v>
      </c>
      <c r="D671" s="69">
        <v>9.9000000000000005E-2</v>
      </c>
      <c r="E671" s="22"/>
      <c r="F671" s="23">
        <f t="shared" ref="F671:F675" si="46">TRUNC(D671*E671,2)</f>
        <v>0</v>
      </c>
    </row>
    <row r="672" spans="1:6" x14ac:dyDescent="0.25">
      <c r="A672" s="59">
        <v>95631</v>
      </c>
      <c r="B672" s="19" t="s">
        <v>1069</v>
      </c>
      <c r="C672" s="20" t="s">
        <v>22</v>
      </c>
      <c r="D672" s="21">
        <v>8.0500000000000002E-2</v>
      </c>
      <c r="E672" s="22"/>
      <c r="F672" s="23">
        <f t="shared" si="46"/>
        <v>0</v>
      </c>
    </row>
    <row r="673" spans="1:6" x14ac:dyDescent="0.25">
      <c r="A673" s="59">
        <v>95632</v>
      </c>
      <c r="B673" s="19" t="s">
        <v>1069</v>
      </c>
      <c r="C673" s="20" t="s">
        <v>23</v>
      </c>
      <c r="D673" s="21">
        <v>6.0699999999999997E-2</v>
      </c>
      <c r="E673" s="22"/>
      <c r="F673" s="23">
        <f t="shared" si="46"/>
        <v>0</v>
      </c>
    </row>
    <row r="674" spans="1:6" x14ac:dyDescent="0.25">
      <c r="A674" s="59" t="s">
        <v>1068</v>
      </c>
      <c r="B674" s="19" t="s">
        <v>1070</v>
      </c>
      <c r="C674" s="20" t="s">
        <v>22</v>
      </c>
      <c r="D674" s="21">
        <v>4.6399999999999997E-2</v>
      </c>
      <c r="E674" s="22"/>
      <c r="F674" s="23">
        <f t="shared" si="46"/>
        <v>0</v>
      </c>
    </row>
    <row r="675" spans="1:6" x14ac:dyDescent="0.25">
      <c r="A675" s="59" t="s">
        <v>1068</v>
      </c>
      <c r="B675" s="19" t="s">
        <v>1070</v>
      </c>
      <c r="C675" s="20" t="s">
        <v>23</v>
      </c>
      <c r="D675" s="21">
        <v>9.4899999999999998E-2</v>
      </c>
      <c r="E675" s="22"/>
      <c r="F675" s="23">
        <f t="shared" si="46"/>
        <v>0</v>
      </c>
    </row>
    <row r="676" spans="1:6" x14ac:dyDescent="0.25">
      <c r="A676" s="62" t="s">
        <v>983</v>
      </c>
      <c r="B676" s="19" t="s">
        <v>985</v>
      </c>
      <c r="C676" s="20" t="s">
        <v>22</v>
      </c>
      <c r="D676" s="35">
        <v>3.4099999999999998E-2</v>
      </c>
      <c r="E676" s="22"/>
      <c r="F676" s="23">
        <v>0</v>
      </c>
    </row>
    <row r="677" spans="1:6" x14ac:dyDescent="0.25">
      <c r="A677" s="67" t="s">
        <v>983</v>
      </c>
      <c r="B677" s="19" t="s">
        <v>985</v>
      </c>
      <c r="C677" s="20" t="s">
        <v>23</v>
      </c>
      <c r="D677" s="35">
        <v>0.1071</v>
      </c>
      <c r="E677" s="22"/>
      <c r="F677" s="23">
        <v>0</v>
      </c>
    </row>
    <row r="678" spans="1:6" x14ac:dyDescent="0.25">
      <c r="A678" s="67" t="s">
        <v>1048</v>
      </c>
      <c r="B678" s="19" t="s">
        <v>1049</v>
      </c>
      <c r="C678" s="20" t="s">
        <v>22</v>
      </c>
      <c r="D678" s="35">
        <v>4.6399999999999997E-2</v>
      </c>
      <c r="E678" s="22"/>
      <c r="F678" s="23">
        <v>0</v>
      </c>
    </row>
    <row r="679" spans="1:6" x14ac:dyDescent="0.25">
      <c r="A679" s="62">
        <v>88314</v>
      </c>
      <c r="B679" s="34" t="s">
        <v>1071</v>
      </c>
      <c r="C679" s="64" t="s">
        <v>10</v>
      </c>
      <c r="D679" s="35">
        <v>1.1301000000000001</v>
      </c>
      <c r="E679" s="22"/>
      <c r="F679" s="23">
        <v>0</v>
      </c>
    </row>
    <row r="680" spans="1:6" ht="23.25" thickBot="1" x14ac:dyDescent="0.3">
      <c r="A680" s="62" t="s">
        <v>470</v>
      </c>
      <c r="B680" s="34" t="s">
        <v>1091</v>
      </c>
      <c r="C680" s="64" t="s">
        <v>193</v>
      </c>
      <c r="D680" s="35">
        <v>2.5548000000000002</v>
      </c>
      <c r="E680" s="22"/>
      <c r="F680" s="23">
        <v>0</v>
      </c>
    </row>
    <row r="681" spans="1:6" ht="15.75" thickBot="1" x14ac:dyDescent="0.3">
      <c r="A681" s="25"/>
      <c r="B681" s="26"/>
      <c r="C681" s="26"/>
      <c r="D681" s="27"/>
      <c r="E681" s="28" t="s">
        <v>12</v>
      </c>
      <c r="F681" s="29">
        <f>SUM(F670:F680)</f>
        <v>0</v>
      </c>
    </row>
    <row r="682" spans="1:6" ht="15.75" thickBot="1" x14ac:dyDescent="0.3"/>
    <row r="683" spans="1:6" ht="15.75" thickBot="1" x14ac:dyDescent="0.3">
      <c r="A683" s="1"/>
      <c r="B683" s="2" t="s">
        <v>1</v>
      </c>
      <c r="F683" s="30">
        <v>6416248</v>
      </c>
    </row>
    <row r="684" spans="1:6" ht="15.75" thickBot="1" x14ac:dyDescent="0.3">
      <c r="A684" s="3"/>
      <c r="B684" s="4" t="s">
        <v>2</v>
      </c>
      <c r="E684" s="5" t="s">
        <v>3</v>
      </c>
      <c r="F684" s="6"/>
    </row>
    <row r="685" spans="1:6" ht="23.25" thickBot="1" x14ac:dyDescent="0.3">
      <c r="A685" s="7" t="s">
        <v>180</v>
      </c>
      <c r="B685" s="8" t="s">
        <v>473</v>
      </c>
      <c r="C685" s="9"/>
      <c r="D685" s="10"/>
      <c r="E685" s="11"/>
      <c r="F685" s="12" t="s">
        <v>1059</v>
      </c>
    </row>
    <row r="686" spans="1:6" x14ac:dyDescent="0.25">
      <c r="A686" s="13" t="s">
        <v>4</v>
      </c>
      <c r="B686" s="14" t="s">
        <v>5</v>
      </c>
      <c r="C686" s="14" t="s">
        <v>6</v>
      </c>
      <c r="D686" s="15" t="s">
        <v>7</v>
      </c>
      <c r="E686" s="16" t="s">
        <v>8</v>
      </c>
      <c r="F686" s="17" t="s">
        <v>9</v>
      </c>
    </row>
    <row r="687" spans="1:6" x14ac:dyDescent="0.25">
      <c r="A687" s="59" t="s">
        <v>1073</v>
      </c>
      <c r="B687" s="19" t="s">
        <v>1076</v>
      </c>
      <c r="C687" s="20" t="s">
        <v>22</v>
      </c>
      <c r="D687" s="21">
        <v>1.0040160642570281E-2</v>
      </c>
      <c r="E687" s="22"/>
      <c r="F687" s="23">
        <f>TRUNC(D687*E687,2)</f>
        <v>0</v>
      </c>
    </row>
    <row r="688" spans="1:6" x14ac:dyDescent="0.25">
      <c r="A688" s="59" t="s">
        <v>1061</v>
      </c>
      <c r="B688" s="19" t="s">
        <v>1064</v>
      </c>
      <c r="C688" s="20" t="s">
        <v>22</v>
      </c>
      <c r="D688" s="21">
        <f>2*0.0100401606425703</f>
        <v>2.00803212851406E-2</v>
      </c>
      <c r="E688" s="22"/>
      <c r="F688" s="23">
        <f t="shared" ref="F688:F692" si="47">TRUNC(D688*E688,2)</f>
        <v>0</v>
      </c>
    </row>
    <row r="689" spans="1:6" x14ac:dyDescent="0.25">
      <c r="A689" s="59" t="s">
        <v>980</v>
      </c>
      <c r="B689" s="19" t="s">
        <v>982</v>
      </c>
      <c r="C689" s="20" t="s">
        <v>22</v>
      </c>
      <c r="D689" s="21">
        <v>7.9317269076305229E-3</v>
      </c>
      <c r="E689" s="22"/>
      <c r="F689" s="23">
        <f t="shared" si="47"/>
        <v>0</v>
      </c>
    </row>
    <row r="690" spans="1:6" x14ac:dyDescent="0.25">
      <c r="A690" s="59" t="s">
        <v>980</v>
      </c>
      <c r="B690" s="19" t="s">
        <v>982</v>
      </c>
      <c r="C690" s="20" t="s">
        <v>23</v>
      </c>
      <c r="D690" s="21">
        <v>2.1084337349397591E-3</v>
      </c>
      <c r="E690" s="22"/>
      <c r="F690" s="23">
        <f t="shared" si="47"/>
        <v>0</v>
      </c>
    </row>
    <row r="691" spans="1:6" x14ac:dyDescent="0.25">
      <c r="A691" s="56" t="s">
        <v>1074</v>
      </c>
      <c r="B691" s="19" t="s">
        <v>1077</v>
      </c>
      <c r="C691" s="20" t="s">
        <v>22</v>
      </c>
      <c r="D691" s="21">
        <v>1.0040160642570281E-2</v>
      </c>
      <c r="E691" s="22"/>
      <c r="F691" s="23">
        <f t="shared" si="47"/>
        <v>0</v>
      </c>
    </row>
    <row r="692" spans="1:6" x14ac:dyDescent="0.25">
      <c r="A692" s="59">
        <v>88316</v>
      </c>
      <c r="B692" s="19" t="s">
        <v>11</v>
      </c>
      <c r="C692" s="24" t="s">
        <v>10</v>
      </c>
      <c r="D692" s="21">
        <v>4.0160642570281124E-2</v>
      </c>
      <c r="E692" s="22"/>
      <c r="F692" s="23">
        <f t="shared" si="47"/>
        <v>0</v>
      </c>
    </row>
    <row r="693" spans="1:6" x14ac:dyDescent="0.25">
      <c r="A693" s="67">
        <v>4721</v>
      </c>
      <c r="B693" s="34" t="s">
        <v>848</v>
      </c>
      <c r="C693" s="64" t="s">
        <v>28</v>
      </c>
      <c r="D693" s="35">
        <v>0.12548999999999999</v>
      </c>
      <c r="E693" s="22"/>
      <c r="F693" s="23">
        <v>0</v>
      </c>
    </row>
    <row r="694" spans="1:6" x14ac:dyDescent="0.25">
      <c r="A694" s="62">
        <v>4720</v>
      </c>
      <c r="B694" s="34" t="s">
        <v>1018</v>
      </c>
      <c r="C694" s="20" t="s">
        <v>28</v>
      </c>
      <c r="D694" s="35">
        <v>7.8830000000000011E-2</v>
      </c>
      <c r="E694" s="22"/>
      <c r="F694" s="23">
        <v>0</v>
      </c>
    </row>
    <row r="695" spans="1:6" x14ac:dyDescent="0.25">
      <c r="A695" s="30">
        <v>370</v>
      </c>
      <c r="B695" s="34" t="s">
        <v>1055</v>
      </c>
      <c r="C695" s="20" t="s">
        <v>28</v>
      </c>
      <c r="D695" s="35">
        <v>0.37647000000000003</v>
      </c>
      <c r="E695" s="22"/>
      <c r="F695" s="23">
        <v>0</v>
      </c>
    </row>
    <row r="696" spans="1:6" x14ac:dyDescent="0.25">
      <c r="A696" s="62">
        <v>1106</v>
      </c>
      <c r="B696" s="19" t="s">
        <v>1067</v>
      </c>
      <c r="C696" s="20" t="s">
        <v>179</v>
      </c>
      <c r="D696" s="35">
        <v>70.58</v>
      </c>
      <c r="E696" s="22"/>
      <c r="F696" s="23">
        <v>0</v>
      </c>
    </row>
    <row r="697" spans="1:6" ht="22.5" x14ac:dyDescent="0.25">
      <c r="A697" s="62" t="s">
        <v>1093</v>
      </c>
      <c r="B697" s="19" t="s">
        <v>1094</v>
      </c>
      <c r="C697" s="42" t="s">
        <v>193</v>
      </c>
      <c r="D697" s="35">
        <v>5.8819999999999997E-2</v>
      </c>
      <c r="E697" s="22"/>
      <c r="F697" s="23">
        <v>0</v>
      </c>
    </row>
    <row r="698" spans="1:6" ht="15.75" thickBot="1" x14ac:dyDescent="0.3">
      <c r="A698" s="30" t="s">
        <v>1075</v>
      </c>
      <c r="B698" s="45" t="s">
        <v>1079</v>
      </c>
      <c r="C698" s="64" t="s">
        <v>829</v>
      </c>
      <c r="D698" s="66">
        <v>8</v>
      </c>
      <c r="E698" s="22"/>
      <c r="F698" s="23">
        <v>0</v>
      </c>
    </row>
    <row r="699" spans="1:6" ht="15.75" thickBot="1" x14ac:dyDescent="0.3">
      <c r="A699" s="25"/>
      <c r="B699" s="26"/>
      <c r="C699" s="26"/>
      <c r="D699" s="27"/>
      <c r="E699" s="28" t="s">
        <v>12</v>
      </c>
      <c r="F699" s="29">
        <f>SUM(F687:F698)</f>
        <v>0</v>
      </c>
    </row>
    <row r="700" spans="1:6" ht="15.75" thickBot="1" x14ac:dyDescent="0.3"/>
    <row r="701" spans="1:6" ht="15.75" thickBot="1" x14ac:dyDescent="0.3">
      <c r="A701" s="1"/>
      <c r="B701" s="2" t="s">
        <v>1</v>
      </c>
      <c r="F701" s="30">
        <v>95995</v>
      </c>
    </row>
    <row r="702" spans="1:6" ht="15.75" thickBot="1" x14ac:dyDescent="0.3">
      <c r="A702" s="3"/>
      <c r="B702" s="4" t="s">
        <v>2</v>
      </c>
      <c r="E702" s="5" t="s">
        <v>3</v>
      </c>
      <c r="F702" s="6"/>
    </row>
    <row r="703" spans="1:6" ht="34.5" thickBot="1" x14ac:dyDescent="0.3">
      <c r="A703" s="7" t="s">
        <v>181</v>
      </c>
      <c r="B703" s="8" t="s">
        <v>1095</v>
      </c>
      <c r="C703" s="9"/>
      <c r="D703" s="10"/>
      <c r="E703" s="11"/>
      <c r="F703" s="12" t="s">
        <v>30</v>
      </c>
    </row>
    <row r="704" spans="1:6" x14ac:dyDescent="0.25">
      <c r="A704" s="13" t="s">
        <v>4</v>
      </c>
      <c r="B704" s="14" t="s">
        <v>5</v>
      </c>
      <c r="C704" s="14" t="s">
        <v>6</v>
      </c>
      <c r="D704" s="15" t="s">
        <v>7</v>
      </c>
      <c r="E704" s="16" t="s">
        <v>8</v>
      </c>
      <c r="F704" s="17" t="s">
        <v>9</v>
      </c>
    </row>
    <row r="705" spans="1:6" ht="15" customHeight="1" x14ac:dyDescent="0.25">
      <c r="A705" s="59" t="s">
        <v>34</v>
      </c>
      <c r="B705" s="19" t="s">
        <v>35</v>
      </c>
      <c r="C705" s="20" t="s">
        <v>22</v>
      </c>
      <c r="D705" s="21">
        <v>4.19E-2</v>
      </c>
      <c r="E705" s="22"/>
      <c r="F705" s="23">
        <f>TRUNC(D705*E705,2)</f>
        <v>0</v>
      </c>
    </row>
    <row r="706" spans="1:6" ht="15" customHeight="1" x14ac:dyDescent="0.25">
      <c r="A706" s="59" t="s">
        <v>34</v>
      </c>
      <c r="B706" s="19" t="s">
        <v>35</v>
      </c>
      <c r="C706" s="20" t="s">
        <v>23</v>
      </c>
      <c r="D706" s="69">
        <v>9.9000000000000005E-2</v>
      </c>
      <c r="E706" s="22"/>
      <c r="F706" s="23">
        <f t="shared" ref="F706:F710" si="48">TRUNC(D706*E706,2)</f>
        <v>0</v>
      </c>
    </row>
    <row r="707" spans="1:6" x14ac:dyDescent="0.25">
      <c r="A707" s="59">
        <v>95631</v>
      </c>
      <c r="B707" s="19" t="s">
        <v>1069</v>
      </c>
      <c r="C707" s="20" t="s">
        <v>22</v>
      </c>
      <c r="D707" s="21">
        <v>8.0500000000000002E-2</v>
      </c>
      <c r="E707" s="22"/>
      <c r="F707" s="23">
        <f t="shared" si="48"/>
        <v>0</v>
      </c>
    </row>
    <row r="708" spans="1:6" x14ac:dyDescent="0.25">
      <c r="A708" s="59">
        <v>95632</v>
      </c>
      <c r="B708" s="19" t="s">
        <v>1069</v>
      </c>
      <c r="C708" s="20" t="s">
        <v>23</v>
      </c>
      <c r="D708" s="21">
        <v>6.0699999999999997E-2</v>
      </c>
      <c r="E708" s="22"/>
      <c r="F708" s="23">
        <f t="shared" si="48"/>
        <v>0</v>
      </c>
    </row>
    <row r="709" spans="1:6" x14ac:dyDescent="0.25">
      <c r="A709" s="59" t="s">
        <v>1068</v>
      </c>
      <c r="B709" s="19" t="s">
        <v>1070</v>
      </c>
      <c r="C709" s="20" t="s">
        <v>22</v>
      </c>
      <c r="D709" s="21">
        <v>4.6399999999999997E-2</v>
      </c>
      <c r="E709" s="22"/>
      <c r="F709" s="23">
        <f t="shared" si="48"/>
        <v>0</v>
      </c>
    </row>
    <row r="710" spans="1:6" x14ac:dyDescent="0.25">
      <c r="A710" s="59" t="s">
        <v>1068</v>
      </c>
      <c r="B710" s="19" t="s">
        <v>1070</v>
      </c>
      <c r="C710" s="20" t="s">
        <v>23</v>
      </c>
      <c r="D710" s="21">
        <v>9.4899999999999998E-2</v>
      </c>
      <c r="E710" s="22"/>
      <c r="F710" s="23">
        <f t="shared" si="48"/>
        <v>0</v>
      </c>
    </row>
    <row r="711" spans="1:6" x14ac:dyDescent="0.25">
      <c r="A711" s="62" t="s">
        <v>983</v>
      </c>
      <c r="B711" s="19" t="s">
        <v>985</v>
      </c>
      <c r="C711" s="20" t="s">
        <v>22</v>
      </c>
      <c r="D711" s="35">
        <v>3.4099999999999998E-2</v>
      </c>
      <c r="E711" s="22"/>
      <c r="F711" s="23">
        <v>0</v>
      </c>
    </row>
    <row r="712" spans="1:6" x14ac:dyDescent="0.25">
      <c r="A712" s="67" t="s">
        <v>983</v>
      </c>
      <c r="B712" s="19" t="s">
        <v>985</v>
      </c>
      <c r="C712" s="20" t="s">
        <v>23</v>
      </c>
      <c r="D712" s="35">
        <v>0.1071</v>
      </c>
      <c r="E712" s="22"/>
      <c r="F712" s="23">
        <v>0</v>
      </c>
    </row>
    <row r="713" spans="1:6" x14ac:dyDescent="0.25">
      <c r="A713" s="67" t="s">
        <v>1048</v>
      </c>
      <c r="B713" s="19" t="s">
        <v>1049</v>
      </c>
      <c r="C713" s="20" t="s">
        <v>22</v>
      </c>
      <c r="D713" s="35">
        <v>4.6399999999999997E-2</v>
      </c>
      <c r="E713" s="22"/>
      <c r="F713" s="23">
        <v>0</v>
      </c>
    </row>
    <row r="714" spans="1:6" x14ac:dyDescent="0.25">
      <c r="A714" s="62">
        <v>88314</v>
      </c>
      <c r="B714" s="34" t="s">
        <v>1071</v>
      </c>
      <c r="C714" s="64" t="s">
        <v>10</v>
      </c>
      <c r="D714" s="35">
        <v>1.1301000000000001</v>
      </c>
      <c r="E714" s="22"/>
      <c r="F714" s="23">
        <v>0</v>
      </c>
    </row>
    <row r="715" spans="1:6" ht="23.25" thickBot="1" x14ac:dyDescent="0.3">
      <c r="A715" s="62" t="s">
        <v>180</v>
      </c>
      <c r="B715" s="34" t="s">
        <v>1096</v>
      </c>
      <c r="C715" s="64" t="s">
        <v>193</v>
      </c>
      <c r="D715" s="35">
        <v>2.5548000000000002</v>
      </c>
      <c r="E715" s="22"/>
      <c r="F715" s="23">
        <v>0</v>
      </c>
    </row>
    <row r="716" spans="1:6" ht="15.75" thickBot="1" x14ac:dyDescent="0.3">
      <c r="A716" s="25"/>
      <c r="B716" s="26"/>
      <c r="C716" s="26"/>
      <c r="D716" s="27"/>
      <c r="E716" s="28" t="s">
        <v>12</v>
      </c>
      <c r="F716" s="29">
        <f>SUM(F705:F715)</f>
        <v>0</v>
      </c>
    </row>
    <row r="717" spans="1:6" ht="15.75" thickBot="1" x14ac:dyDescent="0.3"/>
    <row r="718" spans="1:6" ht="15.75" thickBot="1" x14ac:dyDescent="0.3">
      <c r="A718" s="1"/>
      <c r="B718" s="2" t="s">
        <v>1</v>
      </c>
      <c r="F718" s="30"/>
    </row>
    <row r="719" spans="1:6" ht="15.75" thickBot="1" x14ac:dyDescent="0.3">
      <c r="A719" s="3"/>
      <c r="B719" s="4" t="s">
        <v>2</v>
      </c>
      <c r="E719" s="5" t="s">
        <v>3</v>
      </c>
      <c r="F719" s="6"/>
    </row>
    <row r="720" spans="1:6" ht="23.25" thickBot="1" x14ac:dyDescent="0.3">
      <c r="A720" s="7" t="s">
        <v>474</v>
      </c>
      <c r="B720" s="8" t="s">
        <v>475</v>
      </c>
      <c r="C720" s="9"/>
      <c r="D720" s="10"/>
      <c r="E720" s="11"/>
      <c r="F720" s="12" t="s">
        <v>854</v>
      </c>
    </row>
    <row r="721" spans="1:6" x14ac:dyDescent="0.25">
      <c r="A721" s="13" t="s">
        <v>4</v>
      </c>
      <c r="B721" s="14" t="s">
        <v>5</v>
      </c>
      <c r="C721" s="14" t="s">
        <v>6</v>
      </c>
      <c r="D721" s="15" t="s">
        <v>7</v>
      </c>
      <c r="E721" s="16" t="s">
        <v>8</v>
      </c>
      <c r="F721" s="17" t="s">
        <v>9</v>
      </c>
    </row>
    <row r="722" spans="1:6" ht="21" customHeight="1" x14ac:dyDescent="0.25">
      <c r="A722" s="59" t="s">
        <v>1037</v>
      </c>
      <c r="B722" s="19" t="s">
        <v>1040</v>
      </c>
      <c r="C722" s="20" t="s">
        <v>22</v>
      </c>
      <c r="D722" s="21">
        <v>8.0000000000000002E-3</v>
      </c>
      <c r="E722" s="22"/>
      <c r="F722" s="23">
        <f>TRUNC(D722*E722,2)</f>
        <v>0</v>
      </c>
    </row>
    <row r="723" spans="1:6" ht="15" customHeight="1" x14ac:dyDescent="0.25">
      <c r="A723" s="59" t="s">
        <v>1097</v>
      </c>
      <c r="B723" s="19" t="s">
        <v>1101</v>
      </c>
      <c r="C723" s="20" t="s">
        <v>22</v>
      </c>
      <c r="D723" s="69">
        <v>4.7999999999999996E-3</v>
      </c>
      <c r="E723" s="22"/>
      <c r="F723" s="23">
        <f t="shared" ref="F723:F727" si="49">TRUNC(D723*E723,2)</f>
        <v>0</v>
      </c>
    </row>
    <row r="724" spans="1:6" x14ac:dyDescent="0.25">
      <c r="A724" s="59" t="s">
        <v>1097</v>
      </c>
      <c r="B724" s="19" t="s">
        <v>1101</v>
      </c>
      <c r="C724" s="20" t="s">
        <v>23</v>
      </c>
      <c r="D724" s="21">
        <v>3.2000000000000002E-3</v>
      </c>
      <c r="E724" s="22"/>
      <c r="F724" s="23">
        <f t="shared" si="49"/>
        <v>0</v>
      </c>
    </row>
    <row r="725" spans="1:6" x14ac:dyDescent="0.25">
      <c r="A725" s="58" t="s">
        <v>980</v>
      </c>
      <c r="B725" s="19" t="s">
        <v>982</v>
      </c>
      <c r="C725" s="20" t="s">
        <v>22</v>
      </c>
      <c r="D725" s="21">
        <v>1.6000000000000001E-3</v>
      </c>
      <c r="E725" s="22"/>
      <c r="F725" s="23">
        <f t="shared" si="49"/>
        <v>0</v>
      </c>
    </row>
    <row r="726" spans="1:6" x14ac:dyDescent="0.25">
      <c r="A726" s="58" t="s">
        <v>980</v>
      </c>
      <c r="B726" s="19" t="s">
        <v>982</v>
      </c>
      <c r="C726" s="20" t="s">
        <v>23</v>
      </c>
      <c r="D726" s="21">
        <v>6.4000000000000003E-3</v>
      </c>
      <c r="E726" s="22"/>
      <c r="F726" s="23">
        <f t="shared" si="49"/>
        <v>0</v>
      </c>
    </row>
    <row r="727" spans="1:6" x14ac:dyDescent="0.25">
      <c r="A727" s="59">
        <v>88316</v>
      </c>
      <c r="B727" s="19" t="s">
        <v>11</v>
      </c>
      <c r="C727" s="24" t="s">
        <v>10</v>
      </c>
      <c r="D727" s="21">
        <v>0.08</v>
      </c>
      <c r="E727" s="22"/>
      <c r="F727" s="23">
        <f t="shared" si="49"/>
        <v>0</v>
      </c>
    </row>
    <row r="728" spans="1:6" x14ac:dyDescent="0.25">
      <c r="A728" s="67" t="s">
        <v>1062</v>
      </c>
      <c r="B728" s="34" t="s">
        <v>1066</v>
      </c>
      <c r="C728" s="68" t="s">
        <v>193</v>
      </c>
      <c r="D728" s="35">
        <v>1.4E-3</v>
      </c>
      <c r="E728" s="22"/>
      <c r="F728" s="23">
        <v>0</v>
      </c>
    </row>
    <row r="729" spans="1:6" x14ac:dyDescent="0.25">
      <c r="A729" s="62">
        <v>4741</v>
      </c>
      <c r="B729" s="34" t="s">
        <v>1024</v>
      </c>
      <c r="C729" s="42" t="s">
        <v>28</v>
      </c>
      <c r="D729" s="35">
        <v>4.8999999999999998E-3</v>
      </c>
      <c r="E729" s="22"/>
      <c r="F729" s="23">
        <v>0</v>
      </c>
    </row>
    <row r="730" spans="1:6" x14ac:dyDescent="0.25">
      <c r="A730" s="30">
        <v>370</v>
      </c>
      <c r="B730" s="34" t="s">
        <v>1055</v>
      </c>
      <c r="C730" s="20" t="s">
        <v>28</v>
      </c>
      <c r="D730" s="35">
        <v>1.6000000000000001E-3</v>
      </c>
      <c r="E730" s="22"/>
      <c r="F730" s="23">
        <v>0</v>
      </c>
    </row>
    <row r="731" spans="1:6" ht="15.75" thickBot="1" x14ac:dyDescent="0.3">
      <c r="A731" s="62">
        <v>1379</v>
      </c>
      <c r="B731" s="34" t="s">
        <v>912</v>
      </c>
      <c r="C731" s="63" t="s">
        <v>179</v>
      </c>
      <c r="D731" s="35">
        <v>0.15</v>
      </c>
      <c r="E731" s="22"/>
      <c r="F731" s="23">
        <v>0</v>
      </c>
    </row>
    <row r="732" spans="1:6" ht="15.75" thickBot="1" x14ac:dyDescent="0.3">
      <c r="A732" s="25"/>
      <c r="B732" s="26"/>
      <c r="C732" s="26"/>
      <c r="D732" s="27"/>
      <c r="E732" s="28" t="s">
        <v>12</v>
      </c>
      <c r="F732" s="29">
        <f>SUM(F722:F731)</f>
        <v>0</v>
      </c>
    </row>
    <row r="733" spans="1:6" ht="15.75" thickBot="1" x14ac:dyDescent="0.3"/>
    <row r="734" spans="1:6" ht="15.75" thickBot="1" x14ac:dyDescent="0.3">
      <c r="A734" s="1"/>
      <c r="B734" s="2" t="s">
        <v>1</v>
      </c>
      <c r="F734" s="30">
        <v>4011410</v>
      </c>
    </row>
    <row r="735" spans="1:6" ht="15.75" thickBot="1" x14ac:dyDescent="0.3">
      <c r="A735" s="3"/>
      <c r="B735" s="4" t="s">
        <v>2</v>
      </c>
      <c r="E735" s="5" t="s">
        <v>3</v>
      </c>
      <c r="F735" s="6"/>
    </row>
    <row r="736" spans="1:6" ht="23.25" thickBot="1" x14ac:dyDescent="0.3">
      <c r="A736" s="7" t="s">
        <v>476</v>
      </c>
      <c r="B736" s="8" t="s">
        <v>477</v>
      </c>
      <c r="C736" s="9"/>
      <c r="D736" s="10"/>
      <c r="E736" s="11"/>
      <c r="F736" s="12" t="s">
        <v>854</v>
      </c>
    </row>
    <row r="737" spans="1:6" x14ac:dyDescent="0.25">
      <c r="A737" s="13" t="s">
        <v>4</v>
      </c>
      <c r="B737" s="14" t="s">
        <v>5</v>
      </c>
      <c r="C737" s="14" t="s">
        <v>6</v>
      </c>
      <c r="D737" s="15" t="s">
        <v>7</v>
      </c>
      <c r="E737" s="16" t="s">
        <v>8</v>
      </c>
      <c r="F737" s="17" t="s">
        <v>9</v>
      </c>
    </row>
    <row r="738" spans="1:6" ht="22.5" x14ac:dyDescent="0.25">
      <c r="A738" s="59" t="s">
        <v>1098</v>
      </c>
      <c r="B738" s="19" t="s">
        <v>1102</v>
      </c>
      <c r="C738" s="20" t="s">
        <v>22</v>
      </c>
      <c r="D738" s="71">
        <f>0.00150602409638554/450</f>
        <v>3.3467202141900889E-6</v>
      </c>
      <c r="E738" s="22"/>
      <c r="F738" s="23">
        <f>TRUNC(D738*E738,2)</f>
        <v>0</v>
      </c>
    </row>
    <row r="739" spans="1:6" x14ac:dyDescent="0.25">
      <c r="A739" s="59">
        <v>95631</v>
      </c>
      <c r="B739" s="19" t="s">
        <v>1069</v>
      </c>
      <c r="C739" s="20" t="s">
        <v>22</v>
      </c>
      <c r="D739" s="71">
        <f>0.00150602409638554/450</f>
        <v>3.3467202141900889E-6</v>
      </c>
      <c r="E739" s="22"/>
      <c r="F739" s="23">
        <f t="shared" ref="F739:F743" si="50">TRUNC(D739*E739,2)</f>
        <v>0</v>
      </c>
    </row>
    <row r="740" spans="1:6" x14ac:dyDescent="0.25">
      <c r="A740" s="59" t="s">
        <v>980</v>
      </c>
      <c r="B740" s="19" t="s">
        <v>982</v>
      </c>
      <c r="C740" s="20" t="s">
        <v>22</v>
      </c>
      <c r="D740" s="71">
        <f>0.0000903614457831325/450</f>
        <v>2.0080321285140557E-7</v>
      </c>
      <c r="E740" s="22"/>
      <c r="F740" s="23">
        <f t="shared" si="50"/>
        <v>0</v>
      </c>
    </row>
    <row r="741" spans="1:6" x14ac:dyDescent="0.25">
      <c r="A741" s="59" t="s">
        <v>980</v>
      </c>
      <c r="B741" s="19" t="s">
        <v>982</v>
      </c>
      <c r="C741" s="20" t="s">
        <v>23</v>
      </c>
      <c r="D741" s="71">
        <f>0.00141566265060241/450</f>
        <v>3.1459170013386891E-6</v>
      </c>
      <c r="E741" s="22"/>
      <c r="F741" s="23">
        <f t="shared" si="50"/>
        <v>0</v>
      </c>
    </row>
    <row r="742" spans="1:6" x14ac:dyDescent="0.25">
      <c r="A742" s="59" t="s">
        <v>1097</v>
      </c>
      <c r="B742" s="19" t="s">
        <v>1101</v>
      </c>
      <c r="C742" s="20" t="s">
        <v>22</v>
      </c>
      <c r="D742" s="71">
        <f>0.00019578313253012/450</f>
        <v>4.3507362784471114E-7</v>
      </c>
      <c r="E742" s="22"/>
      <c r="F742" s="23">
        <f t="shared" si="50"/>
        <v>0</v>
      </c>
    </row>
    <row r="743" spans="1:6" x14ac:dyDescent="0.25">
      <c r="A743" s="59" t="s">
        <v>1097</v>
      </c>
      <c r="B743" s="19" t="s">
        <v>1101</v>
      </c>
      <c r="C743" s="20" t="s">
        <v>23</v>
      </c>
      <c r="D743" s="71">
        <f>0.00131024096385542/450</f>
        <v>2.9116465863453777E-6</v>
      </c>
      <c r="E743" s="22"/>
      <c r="F743" s="23">
        <f t="shared" si="50"/>
        <v>0</v>
      </c>
    </row>
    <row r="744" spans="1:6" x14ac:dyDescent="0.25">
      <c r="A744" s="59" t="s">
        <v>1061</v>
      </c>
      <c r="B744" s="19" t="s">
        <v>1064</v>
      </c>
      <c r="C744" s="20" t="s">
        <v>22</v>
      </c>
      <c r="D744" s="72">
        <f>0.00150602409638554/450</f>
        <v>3.3467202141900889E-6</v>
      </c>
      <c r="E744" s="22"/>
      <c r="F744" s="23">
        <v>0</v>
      </c>
    </row>
    <row r="745" spans="1:6" x14ac:dyDescent="0.25">
      <c r="A745" s="59">
        <v>88316</v>
      </c>
      <c r="B745" s="19" t="s">
        <v>11</v>
      </c>
      <c r="C745" s="24" t="s">
        <v>10</v>
      </c>
      <c r="D745" s="72">
        <f>0.0150602409638554/450</f>
        <v>3.3467202141900891E-5</v>
      </c>
      <c r="E745" s="22"/>
      <c r="F745" s="23">
        <v>0</v>
      </c>
    </row>
    <row r="746" spans="1:6" x14ac:dyDescent="0.25">
      <c r="A746" s="67" t="s">
        <v>1099</v>
      </c>
      <c r="B746" s="34" t="s">
        <v>1100</v>
      </c>
      <c r="C746" s="68" t="s">
        <v>193</v>
      </c>
      <c r="D746" s="72">
        <v>3.3600000000000001E-3</v>
      </c>
      <c r="E746" s="22"/>
      <c r="F746" s="23">
        <v>0</v>
      </c>
    </row>
    <row r="747" spans="1:6" x14ac:dyDescent="0.25">
      <c r="A747" s="30">
        <v>4741</v>
      </c>
      <c r="B747" s="34" t="s">
        <v>1024</v>
      </c>
      <c r="C747" s="20" t="s">
        <v>28</v>
      </c>
      <c r="D747" s="72">
        <v>1.1966999999999998E-2</v>
      </c>
      <c r="E747" s="22"/>
      <c r="F747" s="23">
        <v>0</v>
      </c>
    </row>
    <row r="748" spans="1:6" x14ac:dyDescent="0.25">
      <c r="A748" s="62">
        <v>4720</v>
      </c>
      <c r="B748" s="34" t="s">
        <v>1018</v>
      </c>
      <c r="C748" s="20" t="s">
        <v>28</v>
      </c>
      <c r="D748" s="72">
        <v>3.0329999999999997E-3</v>
      </c>
      <c r="E748" s="22"/>
      <c r="F748" s="23">
        <v>0</v>
      </c>
    </row>
    <row r="749" spans="1:6" ht="15.75" thickBot="1" x14ac:dyDescent="0.3">
      <c r="A749" s="62">
        <v>1106</v>
      </c>
      <c r="B749" s="19" t="s">
        <v>1067</v>
      </c>
      <c r="C749" s="20" t="s">
        <v>179</v>
      </c>
      <c r="D749" s="73">
        <v>0.33750000000000002</v>
      </c>
      <c r="E749" s="22"/>
      <c r="F749" s="23">
        <v>0</v>
      </c>
    </row>
    <row r="750" spans="1:6" ht="15.75" thickBot="1" x14ac:dyDescent="0.3">
      <c r="A750" s="25"/>
      <c r="B750" s="26"/>
      <c r="C750" s="26"/>
      <c r="D750" s="27"/>
      <c r="E750" s="28" t="s">
        <v>12</v>
      </c>
      <c r="F750" s="29">
        <f>SUM(F738:F749)</f>
        <v>0</v>
      </c>
    </row>
    <row r="751" spans="1:6" ht="15.75" thickBot="1" x14ac:dyDescent="0.3"/>
    <row r="752" spans="1:6" ht="15.75" thickBot="1" x14ac:dyDescent="0.3">
      <c r="A752" s="1"/>
      <c r="B752" s="2" t="s">
        <v>1</v>
      </c>
      <c r="F752" s="30"/>
    </row>
    <row r="753" spans="1:6" ht="15.75" thickBot="1" x14ac:dyDescent="0.3">
      <c r="A753" s="3"/>
      <c r="B753" s="4" t="s">
        <v>2</v>
      </c>
      <c r="E753" s="5" t="s">
        <v>3</v>
      </c>
      <c r="F753" s="6"/>
    </row>
    <row r="754" spans="1:6" ht="23.25" thickBot="1" x14ac:dyDescent="0.3">
      <c r="A754" s="7" t="s">
        <v>478</v>
      </c>
      <c r="B754" s="8" t="s">
        <v>479</v>
      </c>
      <c r="C754" s="9"/>
      <c r="D754" s="10"/>
      <c r="E754" s="11"/>
      <c r="F754" s="12" t="s">
        <v>30</v>
      </c>
    </row>
    <row r="755" spans="1:6" x14ac:dyDescent="0.25">
      <c r="A755" s="13" t="s">
        <v>4</v>
      </c>
      <c r="B755" s="14" t="s">
        <v>5</v>
      </c>
      <c r="C755" s="14" t="s">
        <v>6</v>
      </c>
      <c r="D755" s="15" t="s">
        <v>7</v>
      </c>
      <c r="E755" s="16" t="s">
        <v>8</v>
      </c>
      <c r="F755" s="17" t="s">
        <v>9</v>
      </c>
    </row>
    <row r="756" spans="1:6" x14ac:dyDescent="0.25">
      <c r="A756" s="58" t="s">
        <v>20</v>
      </c>
      <c r="B756" s="19" t="s">
        <v>25</v>
      </c>
      <c r="C756" s="20" t="s">
        <v>22</v>
      </c>
      <c r="D756" s="21">
        <v>0.05</v>
      </c>
      <c r="E756" s="22"/>
      <c r="F756" s="23">
        <f>TRUNC(D756*E756,2)</f>
        <v>0</v>
      </c>
    </row>
    <row r="757" spans="1:6" ht="15" customHeight="1" x14ac:dyDescent="0.25">
      <c r="A757" s="59" t="s">
        <v>999</v>
      </c>
      <c r="B757" s="19" t="s">
        <v>1000</v>
      </c>
      <c r="C757" s="20" t="s">
        <v>22</v>
      </c>
      <c r="D757" s="69">
        <v>0.05</v>
      </c>
      <c r="E757" s="22"/>
      <c r="F757" s="23">
        <f t="shared" ref="F757:F758" si="51">TRUNC(D757*E757,2)</f>
        <v>0</v>
      </c>
    </row>
    <row r="758" spans="1:6" x14ac:dyDescent="0.25">
      <c r="A758" s="59">
        <v>88316</v>
      </c>
      <c r="B758" s="19" t="s">
        <v>11</v>
      </c>
      <c r="C758" s="24" t="s">
        <v>10</v>
      </c>
      <c r="D758" s="21">
        <v>0.3</v>
      </c>
      <c r="E758" s="22"/>
      <c r="F758" s="23">
        <f t="shared" si="51"/>
        <v>0</v>
      </c>
    </row>
    <row r="759" spans="1:6" ht="15.75" thickBot="1" x14ac:dyDescent="0.3">
      <c r="A759" s="67" t="s">
        <v>1103</v>
      </c>
      <c r="B759" s="34" t="s">
        <v>1104</v>
      </c>
      <c r="C759" s="42" t="s">
        <v>28</v>
      </c>
      <c r="D759" s="35">
        <v>1.05</v>
      </c>
      <c r="E759" s="22"/>
      <c r="F759" s="23">
        <v>0</v>
      </c>
    </row>
    <row r="760" spans="1:6" ht="15.75" thickBot="1" x14ac:dyDescent="0.3">
      <c r="A760" s="25"/>
      <c r="B760" s="26"/>
      <c r="C760" s="26"/>
      <c r="D760" s="27"/>
      <c r="E760" s="28" t="s">
        <v>12</v>
      </c>
      <c r="F760" s="29">
        <f>SUM(F756:F759)</f>
        <v>0</v>
      </c>
    </row>
    <row r="761" spans="1:6" ht="15.75" thickBot="1" x14ac:dyDescent="0.3"/>
    <row r="762" spans="1:6" ht="15.75" thickBot="1" x14ac:dyDescent="0.3">
      <c r="A762" s="1"/>
      <c r="B762" s="2" t="s">
        <v>1</v>
      </c>
      <c r="F762" s="30"/>
    </row>
    <row r="763" spans="1:6" ht="15.75" thickBot="1" x14ac:dyDescent="0.3">
      <c r="A763" s="3"/>
      <c r="B763" s="4" t="s">
        <v>2</v>
      </c>
      <c r="E763" s="5" t="s">
        <v>3</v>
      </c>
      <c r="F763" s="6"/>
    </row>
    <row r="764" spans="1:6" ht="34.5" thickBot="1" x14ac:dyDescent="0.3">
      <c r="A764" s="7" t="s">
        <v>480</v>
      </c>
      <c r="B764" s="8" t="s">
        <v>1105</v>
      </c>
      <c r="C764" s="9"/>
      <c r="D764" s="10"/>
      <c r="E764" s="11"/>
      <c r="F764" s="12" t="s">
        <v>30</v>
      </c>
    </row>
    <row r="765" spans="1:6" x14ac:dyDescent="0.25">
      <c r="A765" s="13" t="s">
        <v>4</v>
      </c>
      <c r="B765" s="14" t="s">
        <v>5</v>
      </c>
      <c r="C765" s="14" t="s">
        <v>6</v>
      </c>
      <c r="D765" s="15" t="s">
        <v>7</v>
      </c>
      <c r="E765" s="16" t="s">
        <v>8</v>
      </c>
      <c r="F765" s="17" t="s">
        <v>9</v>
      </c>
    </row>
    <row r="766" spans="1:6" x14ac:dyDescent="0.25">
      <c r="A766" s="59" t="s">
        <v>1106</v>
      </c>
      <c r="B766" s="19" t="s">
        <v>1109</v>
      </c>
      <c r="C766" s="20" t="s">
        <v>22</v>
      </c>
      <c r="D766" s="21">
        <v>0.1</v>
      </c>
      <c r="E766" s="22"/>
      <c r="F766" s="23">
        <f>TRUNC(D766*E766,2)</f>
        <v>0</v>
      </c>
    </row>
    <row r="767" spans="1:6" x14ac:dyDescent="0.25">
      <c r="A767" s="59" t="s">
        <v>1107</v>
      </c>
      <c r="B767" s="19" t="s">
        <v>1110</v>
      </c>
      <c r="C767" s="20" t="s">
        <v>22</v>
      </c>
      <c r="D767" s="69">
        <v>0.1</v>
      </c>
      <c r="E767" s="22"/>
      <c r="F767" s="23">
        <f t="shared" ref="F767:F769" si="52">TRUNC(D767*E767,2)</f>
        <v>0</v>
      </c>
    </row>
    <row r="768" spans="1:6" x14ac:dyDescent="0.25">
      <c r="A768" s="58">
        <v>88309</v>
      </c>
      <c r="B768" s="19" t="s">
        <v>41</v>
      </c>
      <c r="C768" s="24" t="s">
        <v>10</v>
      </c>
      <c r="D768" s="21">
        <v>0.4</v>
      </c>
      <c r="E768" s="22"/>
      <c r="F768" s="23">
        <f t="shared" si="52"/>
        <v>0</v>
      </c>
    </row>
    <row r="769" spans="1:6" x14ac:dyDescent="0.25">
      <c r="A769" s="59">
        <v>88316</v>
      </c>
      <c r="B769" s="19" t="s">
        <v>11</v>
      </c>
      <c r="C769" s="24" t="s">
        <v>10</v>
      </c>
      <c r="D769" s="21">
        <v>0.8</v>
      </c>
      <c r="E769" s="22"/>
      <c r="F769" s="23">
        <f t="shared" si="52"/>
        <v>0</v>
      </c>
    </row>
    <row r="770" spans="1:6" ht="22.5" x14ac:dyDescent="0.25">
      <c r="A770" s="67">
        <v>88262</v>
      </c>
      <c r="B770" s="34" t="s">
        <v>857</v>
      </c>
      <c r="C770" s="24" t="s">
        <v>10</v>
      </c>
      <c r="D770" s="35">
        <v>0.8</v>
      </c>
      <c r="E770" s="22"/>
      <c r="F770" s="23">
        <v>0</v>
      </c>
    </row>
    <row r="771" spans="1:6" x14ac:dyDescent="0.25">
      <c r="A771" s="62" t="s">
        <v>1108</v>
      </c>
      <c r="B771" s="34" t="s">
        <v>1111</v>
      </c>
      <c r="C771" s="42" t="s">
        <v>28</v>
      </c>
      <c r="D771" s="35">
        <v>1.05</v>
      </c>
      <c r="E771" s="22"/>
      <c r="F771" s="23">
        <v>0</v>
      </c>
    </row>
    <row r="772" spans="1:6" ht="34.5" thickBot="1" x14ac:dyDescent="0.3">
      <c r="A772" s="30" t="s">
        <v>385</v>
      </c>
      <c r="B772" s="34" t="s">
        <v>956</v>
      </c>
      <c r="C772" s="20" t="s">
        <v>178</v>
      </c>
      <c r="D772" s="35">
        <v>1</v>
      </c>
      <c r="E772" s="22"/>
      <c r="F772" s="23">
        <v>0</v>
      </c>
    </row>
    <row r="773" spans="1:6" ht="15.75" thickBot="1" x14ac:dyDescent="0.3">
      <c r="A773" s="25"/>
      <c r="B773" s="26"/>
      <c r="C773" s="26"/>
      <c r="D773" s="27"/>
      <c r="E773" s="28" t="s">
        <v>12</v>
      </c>
      <c r="F773" s="29">
        <f>SUM(F766:F772)</f>
        <v>0</v>
      </c>
    </row>
    <row r="774" spans="1:6" ht="15.75" thickBot="1" x14ac:dyDescent="0.3"/>
    <row r="775" spans="1:6" ht="15.75" thickBot="1" x14ac:dyDescent="0.3">
      <c r="A775" s="1"/>
      <c r="B775" s="2" t="s">
        <v>1</v>
      </c>
      <c r="F775" s="30"/>
    </row>
    <row r="776" spans="1:6" ht="15.75" thickBot="1" x14ac:dyDescent="0.3">
      <c r="A776" s="3"/>
      <c r="B776" s="4" t="s">
        <v>2</v>
      </c>
      <c r="E776" s="5" t="s">
        <v>3</v>
      </c>
      <c r="F776" s="6"/>
    </row>
    <row r="777" spans="1:6" ht="34.5" thickBot="1" x14ac:dyDescent="0.3">
      <c r="A777" s="7" t="s">
        <v>481</v>
      </c>
      <c r="B777" s="8" t="s">
        <v>1112</v>
      </c>
      <c r="C777" s="9"/>
      <c r="D777" s="10"/>
      <c r="E777" s="11"/>
      <c r="F777" s="12" t="s">
        <v>30</v>
      </c>
    </row>
    <row r="778" spans="1:6" x14ac:dyDescent="0.25">
      <c r="A778" s="13" t="s">
        <v>4</v>
      </c>
      <c r="B778" s="14" t="s">
        <v>5</v>
      </c>
      <c r="C778" s="14" t="s">
        <v>6</v>
      </c>
      <c r="D778" s="15" t="s">
        <v>7</v>
      </c>
      <c r="E778" s="16" t="s">
        <v>8</v>
      </c>
      <c r="F778" s="17" t="s">
        <v>9</v>
      </c>
    </row>
    <row r="779" spans="1:6" x14ac:dyDescent="0.25">
      <c r="A779" s="59" t="s">
        <v>1106</v>
      </c>
      <c r="B779" s="19" t="s">
        <v>1109</v>
      </c>
      <c r="C779" s="20" t="s">
        <v>22</v>
      </c>
      <c r="D779" s="21">
        <v>0.1</v>
      </c>
      <c r="E779" s="22"/>
      <c r="F779" s="23">
        <f>TRUNC(D779*E779,2)</f>
        <v>0</v>
      </c>
    </row>
    <row r="780" spans="1:6" x14ac:dyDescent="0.25">
      <c r="A780" s="59" t="s">
        <v>1107</v>
      </c>
      <c r="B780" s="19" t="s">
        <v>1110</v>
      </c>
      <c r="C780" s="20" t="s">
        <v>22</v>
      </c>
      <c r="D780" s="69">
        <v>0.1</v>
      </c>
      <c r="E780" s="22"/>
      <c r="F780" s="23">
        <f t="shared" ref="F780:F782" si="53">TRUNC(D780*E780,2)</f>
        <v>0</v>
      </c>
    </row>
    <row r="781" spans="1:6" x14ac:dyDescent="0.25">
      <c r="A781" s="58">
        <v>88309</v>
      </c>
      <c r="B781" s="19" t="s">
        <v>41</v>
      </c>
      <c r="C781" s="24" t="s">
        <v>10</v>
      </c>
      <c r="D781" s="21">
        <v>0.4</v>
      </c>
      <c r="E781" s="22"/>
      <c r="F781" s="23">
        <f t="shared" si="53"/>
        <v>0</v>
      </c>
    </row>
    <row r="782" spans="1:6" x14ac:dyDescent="0.25">
      <c r="A782" s="59">
        <v>88316</v>
      </c>
      <c r="B782" s="19" t="s">
        <v>11</v>
      </c>
      <c r="C782" s="24" t="s">
        <v>10</v>
      </c>
      <c r="D782" s="21">
        <v>0.8</v>
      </c>
      <c r="E782" s="22"/>
      <c r="F782" s="23">
        <f t="shared" si="53"/>
        <v>0</v>
      </c>
    </row>
    <row r="783" spans="1:6" ht="22.5" x14ac:dyDescent="0.25">
      <c r="A783" s="67">
        <v>88262</v>
      </c>
      <c r="B783" s="34" t="s">
        <v>857</v>
      </c>
      <c r="C783" s="24" t="s">
        <v>10</v>
      </c>
      <c r="D783" s="35">
        <v>0.8</v>
      </c>
      <c r="E783" s="22"/>
      <c r="F783" s="23">
        <v>0</v>
      </c>
    </row>
    <row r="784" spans="1:6" x14ac:dyDescent="0.25">
      <c r="A784" s="62" t="s">
        <v>1113</v>
      </c>
      <c r="B784" s="34" t="s">
        <v>1114</v>
      </c>
      <c r="C784" s="42" t="s">
        <v>28</v>
      </c>
      <c r="D784" s="35">
        <v>1.05</v>
      </c>
      <c r="E784" s="22"/>
      <c r="F784" s="23">
        <v>0</v>
      </c>
    </row>
    <row r="785" spans="1:6" ht="34.5" thickBot="1" x14ac:dyDescent="0.3">
      <c r="A785" s="30" t="s">
        <v>385</v>
      </c>
      <c r="B785" s="34" t="s">
        <v>956</v>
      </c>
      <c r="C785" s="20" t="s">
        <v>178</v>
      </c>
      <c r="D785" s="35">
        <v>1</v>
      </c>
      <c r="E785" s="22"/>
      <c r="F785" s="23">
        <v>0</v>
      </c>
    </row>
    <row r="786" spans="1:6" ht="15.75" thickBot="1" x14ac:dyDescent="0.3">
      <c r="A786" s="25"/>
      <c r="B786" s="26"/>
      <c r="C786" s="26"/>
      <c r="D786" s="27"/>
      <c r="E786" s="28" t="s">
        <v>12</v>
      </c>
      <c r="F786" s="29">
        <f>SUM(F779:F785)</f>
        <v>0</v>
      </c>
    </row>
    <row r="787" spans="1:6" ht="15.75" thickBot="1" x14ac:dyDescent="0.3"/>
    <row r="788" spans="1:6" ht="15.75" thickBot="1" x14ac:dyDescent="0.3">
      <c r="A788" s="1"/>
      <c r="B788" s="2" t="s">
        <v>1</v>
      </c>
      <c r="F788" s="30"/>
    </row>
    <row r="789" spans="1:6" ht="15.75" thickBot="1" x14ac:dyDescent="0.3">
      <c r="A789" s="3"/>
      <c r="B789" s="4" t="s">
        <v>2</v>
      </c>
      <c r="E789" s="5" t="s">
        <v>3</v>
      </c>
      <c r="F789" s="6"/>
    </row>
    <row r="790" spans="1:6" ht="45.75" thickBot="1" x14ac:dyDescent="0.3">
      <c r="A790" s="7" t="s">
        <v>482</v>
      </c>
      <c r="B790" s="8" t="s">
        <v>1115</v>
      </c>
      <c r="C790" s="9"/>
      <c r="D790" s="10"/>
      <c r="E790" s="11"/>
      <c r="F790" s="12" t="s">
        <v>30</v>
      </c>
    </row>
    <row r="791" spans="1:6" x14ac:dyDescent="0.25">
      <c r="A791" s="13" t="s">
        <v>4</v>
      </c>
      <c r="B791" s="14" t="s">
        <v>5</v>
      </c>
      <c r="C791" s="14" t="s">
        <v>6</v>
      </c>
      <c r="D791" s="15" t="s">
        <v>7</v>
      </c>
      <c r="E791" s="16" t="s">
        <v>8</v>
      </c>
      <c r="F791" s="17" t="s">
        <v>9</v>
      </c>
    </row>
    <row r="792" spans="1:6" x14ac:dyDescent="0.25">
      <c r="A792" s="59" t="s">
        <v>1106</v>
      </c>
      <c r="B792" s="19" t="s">
        <v>1109</v>
      </c>
      <c r="C792" s="20" t="s">
        <v>22</v>
      </c>
      <c r="D792" s="21">
        <v>0.1</v>
      </c>
      <c r="E792" s="22"/>
      <c r="F792" s="23">
        <f>TRUNC(D792*E792,2)</f>
        <v>0</v>
      </c>
    </row>
    <row r="793" spans="1:6" x14ac:dyDescent="0.25">
      <c r="A793" s="59" t="s">
        <v>1107</v>
      </c>
      <c r="B793" s="19" t="s">
        <v>1110</v>
      </c>
      <c r="C793" s="20" t="s">
        <v>22</v>
      </c>
      <c r="D793" s="69">
        <v>0.1</v>
      </c>
      <c r="E793" s="22"/>
      <c r="F793" s="23">
        <f t="shared" ref="F793:F795" si="54">TRUNC(D793*E793,2)</f>
        <v>0</v>
      </c>
    </row>
    <row r="794" spans="1:6" x14ac:dyDescent="0.25">
      <c r="A794" s="58">
        <v>88309</v>
      </c>
      <c r="B794" s="19" t="s">
        <v>41</v>
      </c>
      <c r="C794" s="24" t="s">
        <v>10</v>
      </c>
      <c r="D794" s="21">
        <v>0.4</v>
      </c>
      <c r="E794" s="22"/>
      <c r="F794" s="23">
        <f t="shared" si="54"/>
        <v>0</v>
      </c>
    </row>
    <row r="795" spans="1:6" x14ac:dyDescent="0.25">
      <c r="A795" s="59">
        <v>88316</v>
      </c>
      <c r="B795" s="19" t="s">
        <v>11</v>
      </c>
      <c r="C795" s="24" t="s">
        <v>10</v>
      </c>
      <c r="D795" s="21">
        <v>0.8</v>
      </c>
      <c r="E795" s="22"/>
      <c r="F795" s="23">
        <f t="shared" si="54"/>
        <v>0</v>
      </c>
    </row>
    <row r="796" spans="1:6" ht="22.5" x14ac:dyDescent="0.25">
      <c r="A796" s="67">
        <v>88262</v>
      </c>
      <c r="B796" s="34" t="s">
        <v>857</v>
      </c>
      <c r="C796" s="24" t="s">
        <v>10</v>
      </c>
      <c r="D796" s="35">
        <v>0.8</v>
      </c>
      <c r="E796" s="22"/>
      <c r="F796" s="23">
        <v>0</v>
      </c>
    </row>
    <row r="797" spans="1:6" x14ac:dyDescent="0.25">
      <c r="A797" s="62" t="s">
        <v>1108</v>
      </c>
      <c r="B797" s="34" t="s">
        <v>1111</v>
      </c>
      <c r="C797" s="20" t="s">
        <v>28</v>
      </c>
      <c r="D797" s="35">
        <v>1.05</v>
      </c>
      <c r="E797" s="22"/>
      <c r="F797" s="23">
        <v>0</v>
      </c>
    </row>
    <row r="798" spans="1:6" x14ac:dyDescent="0.25">
      <c r="A798" s="62" t="s">
        <v>1116</v>
      </c>
      <c r="B798" s="34" t="s">
        <v>1117</v>
      </c>
      <c r="C798" s="42" t="s">
        <v>179</v>
      </c>
      <c r="D798" s="35">
        <v>0.6</v>
      </c>
      <c r="E798" s="22"/>
      <c r="F798" s="23">
        <v>0</v>
      </c>
    </row>
    <row r="799" spans="1:6" ht="34.5" thickBot="1" x14ac:dyDescent="0.3">
      <c r="A799" s="30" t="s">
        <v>385</v>
      </c>
      <c r="B799" s="34" t="s">
        <v>956</v>
      </c>
      <c r="C799" s="20" t="s">
        <v>178</v>
      </c>
      <c r="D799" s="35">
        <v>1</v>
      </c>
      <c r="E799" s="22"/>
      <c r="F799" s="23">
        <v>0</v>
      </c>
    </row>
    <row r="800" spans="1:6" ht="15.75" thickBot="1" x14ac:dyDescent="0.3">
      <c r="A800" s="25"/>
      <c r="B800" s="26"/>
      <c r="C800" s="26"/>
      <c r="D800" s="27"/>
      <c r="E800" s="28" t="s">
        <v>12</v>
      </c>
      <c r="F800" s="29">
        <f>SUM(F792:F799)</f>
        <v>0</v>
      </c>
    </row>
    <row r="801" spans="1:6" ht="15.75" thickBot="1" x14ac:dyDescent="0.3"/>
    <row r="802" spans="1:6" ht="15.75" thickBot="1" x14ac:dyDescent="0.3">
      <c r="A802" s="1"/>
      <c r="B802" s="2" t="s">
        <v>1</v>
      </c>
      <c r="F802" s="30"/>
    </row>
    <row r="803" spans="1:6" ht="15.75" thickBot="1" x14ac:dyDescent="0.3">
      <c r="A803" s="3"/>
      <c r="B803" s="4" t="s">
        <v>2</v>
      </c>
      <c r="E803" s="5" t="s">
        <v>3</v>
      </c>
      <c r="F803" s="6"/>
    </row>
    <row r="804" spans="1:6" ht="45.75" thickBot="1" x14ac:dyDescent="0.3">
      <c r="A804" s="7" t="s">
        <v>483</v>
      </c>
      <c r="B804" s="8" t="s">
        <v>1118</v>
      </c>
      <c r="C804" s="9"/>
      <c r="D804" s="10"/>
      <c r="E804" s="11"/>
      <c r="F804" s="12" t="s">
        <v>30</v>
      </c>
    </row>
    <row r="805" spans="1:6" x14ac:dyDescent="0.25">
      <c r="A805" s="13" t="s">
        <v>4</v>
      </c>
      <c r="B805" s="14" t="s">
        <v>5</v>
      </c>
      <c r="C805" s="14" t="s">
        <v>6</v>
      </c>
      <c r="D805" s="15" t="s">
        <v>7</v>
      </c>
      <c r="E805" s="16" t="s">
        <v>8</v>
      </c>
      <c r="F805" s="17" t="s">
        <v>9</v>
      </c>
    </row>
    <row r="806" spans="1:6" x14ac:dyDescent="0.25">
      <c r="A806" s="59" t="s">
        <v>1106</v>
      </c>
      <c r="B806" s="19" t="s">
        <v>1109</v>
      </c>
      <c r="C806" s="20" t="s">
        <v>22</v>
      </c>
      <c r="D806" s="21">
        <v>0.1</v>
      </c>
      <c r="E806" s="22"/>
      <c r="F806" s="23">
        <f>TRUNC(D806*E806,2)</f>
        <v>0</v>
      </c>
    </row>
    <row r="807" spans="1:6" x14ac:dyDescent="0.25">
      <c r="A807" s="59" t="s">
        <v>1107</v>
      </c>
      <c r="B807" s="19" t="s">
        <v>1110</v>
      </c>
      <c r="C807" s="20" t="s">
        <v>22</v>
      </c>
      <c r="D807" s="69">
        <v>0.1</v>
      </c>
      <c r="E807" s="22"/>
      <c r="F807" s="23">
        <f t="shared" ref="F807:F809" si="55">TRUNC(D807*E807,2)</f>
        <v>0</v>
      </c>
    </row>
    <row r="808" spans="1:6" x14ac:dyDescent="0.25">
      <c r="A808" s="58">
        <v>88309</v>
      </c>
      <c r="B808" s="19" t="s">
        <v>41</v>
      </c>
      <c r="C808" s="24" t="s">
        <v>10</v>
      </c>
      <c r="D808" s="21">
        <v>0.4</v>
      </c>
      <c r="E808" s="22"/>
      <c r="F808" s="23">
        <f t="shared" si="55"/>
        <v>0</v>
      </c>
    </row>
    <row r="809" spans="1:6" x14ac:dyDescent="0.25">
      <c r="A809" s="59">
        <v>88316</v>
      </c>
      <c r="B809" s="19" t="s">
        <v>11</v>
      </c>
      <c r="C809" s="24" t="s">
        <v>10</v>
      </c>
      <c r="D809" s="21">
        <v>0.8</v>
      </c>
      <c r="E809" s="22"/>
      <c r="F809" s="23">
        <f t="shared" si="55"/>
        <v>0</v>
      </c>
    </row>
    <row r="810" spans="1:6" ht="22.5" x14ac:dyDescent="0.25">
      <c r="A810" s="67">
        <v>88262</v>
      </c>
      <c r="B810" s="34" t="s">
        <v>857</v>
      </c>
      <c r="C810" s="24" t="s">
        <v>10</v>
      </c>
      <c r="D810" s="35">
        <v>0.8</v>
      </c>
      <c r="E810" s="22"/>
      <c r="F810" s="23">
        <v>0</v>
      </c>
    </row>
    <row r="811" spans="1:6" x14ac:dyDescent="0.25">
      <c r="A811" s="62" t="s">
        <v>1113</v>
      </c>
      <c r="B811" s="34" t="s">
        <v>1114</v>
      </c>
      <c r="C811" s="20" t="s">
        <v>28</v>
      </c>
      <c r="D811" s="35">
        <v>1.05</v>
      </c>
      <c r="E811" s="22"/>
      <c r="F811" s="23">
        <v>0</v>
      </c>
    </row>
    <row r="812" spans="1:6" x14ac:dyDescent="0.25">
      <c r="A812" s="62" t="s">
        <v>1116</v>
      </c>
      <c r="B812" s="34" t="s">
        <v>1117</v>
      </c>
      <c r="C812" s="42" t="s">
        <v>179</v>
      </c>
      <c r="D812" s="35">
        <v>0.6</v>
      </c>
      <c r="E812" s="22"/>
      <c r="F812" s="23">
        <v>0</v>
      </c>
    </row>
    <row r="813" spans="1:6" ht="34.5" thickBot="1" x14ac:dyDescent="0.3">
      <c r="A813" s="30" t="s">
        <v>385</v>
      </c>
      <c r="B813" s="34" t="s">
        <v>956</v>
      </c>
      <c r="C813" s="20" t="s">
        <v>178</v>
      </c>
      <c r="D813" s="35">
        <v>1</v>
      </c>
      <c r="E813" s="22"/>
      <c r="F813" s="23">
        <v>0</v>
      </c>
    </row>
    <row r="814" spans="1:6" ht="15.75" thickBot="1" x14ac:dyDescent="0.3">
      <c r="A814" s="25"/>
      <c r="B814" s="26"/>
      <c r="C814" s="26"/>
      <c r="D814" s="27"/>
      <c r="E814" s="28" t="s">
        <v>12</v>
      </c>
      <c r="F814" s="29">
        <f>SUM(F806:F813)</f>
        <v>0</v>
      </c>
    </row>
    <row r="815" spans="1:6" ht="15.75" thickBot="1" x14ac:dyDescent="0.3"/>
    <row r="816" spans="1:6" ht="15.75" thickBot="1" x14ac:dyDescent="0.3">
      <c r="A816" s="1"/>
      <c r="B816" s="2" t="s">
        <v>1</v>
      </c>
      <c r="F816" s="30" t="s">
        <v>1119</v>
      </c>
    </row>
    <row r="817" spans="1:6" ht="15.75" thickBot="1" x14ac:dyDescent="0.3">
      <c r="A817" s="3"/>
      <c r="B817" s="4" t="s">
        <v>2</v>
      </c>
      <c r="E817" s="5" t="s">
        <v>3</v>
      </c>
      <c r="F817" s="6"/>
    </row>
    <row r="818" spans="1:6" ht="23.25" thickBot="1" x14ac:dyDescent="0.3">
      <c r="A818" s="7" t="s">
        <v>484</v>
      </c>
      <c r="B818" s="8" t="s">
        <v>485</v>
      </c>
      <c r="C818" s="9"/>
      <c r="D818" s="10"/>
      <c r="E818" s="11"/>
      <c r="F818" s="12" t="s">
        <v>30</v>
      </c>
    </row>
    <row r="819" spans="1:6" x14ac:dyDescent="0.25">
      <c r="A819" s="13" t="s">
        <v>4</v>
      </c>
      <c r="B819" s="14" t="s">
        <v>5</v>
      </c>
      <c r="C819" s="14" t="s">
        <v>6</v>
      </c>
      <c r="D819" s="15" t="s">
        <v>7</v>
      </c>
      <c r="E819" s="16" t="s">
        <v>8</v>
      </c>
      <c r="F819" s="17" t="s">
        <v>9</v>
      </c>
    </row>
    <row r="820" spans="1:6" ht="22.5" x14ac:dyDescent="0.25">
      <c r="A820" s="59" t="s">
        <v>1120</v>
      </c>
      <c r="B820" s="19" t="s">
        <v>1122</v>
      </c>
      <c r="C820" s="20" t="s">
        <v>22</v>
      </c>
      <c r="D820" s="21">
        <v>6.6666666666666662E-3</v>
      </c>
      <c r="E820" s="22"/>
      <c r="F820" s="23">
        <f>TRUNC(D820*E820,2)</f>
        <v>0</v>
      </c>
    </row>
    <row r="821" spans="1:6" ht="22.5" x14ac:dyDescent="0.25">
      <c r="A821" s="59" t="s">
        <v>1120</v>
      </c>
      <c r="B821" s="19" t="s">
        <v>1122</v>
      </c>
      <c r="C821" s="20" t="s">
        <v>23</v>
      </c>
      <c r="D821" s="69">
        <v>1.3654618473895584E-3</v>
      </c>
      <c r="E821" s="22"/>
      <c r="F821" s="23">
        <f t="shared" ref="F821:F832" si="56">TRUNC(D821*E821,2)</f>
        <v>0</v>
      </c>
    </row>
    <row r="822" spans="1:6" x14ac:dyDescent="0.25">
      <c r="A822" s="59" t="s">
        <v>1121</v>
      </c>
      <c r="B822" s="19" t="s">
        <v>1123</v>
      </c>
      <c r="C822" s="20" t="s">
        <v>22</v>
      </c>
      <c r="D822" s="21">
        <v>5.7831325301204821E-3</v>
      </c>
      <c r="E822" s="22"/>
      <c r="F822" s="23">
        <f t="shared" si="56"/>
        <v>0</v>
      </c>
    </row>
    <row r="823" spans="1:6" x14ac:dyDescent="0.25">
      <c r="A823" s="58" t="s">
        <v>1121</v>
      </c>
      <c r="B823" s="19" t="s">
        <v>1123</v>
      </c>
      <c r="C823" s="20" t="s">
        <v>23</v>
      </c>
      <c r="D823" s="21">
        <v>2.2489959839357434E-3</v>
      </c>
      <c r="E823" s="22"/>
      <c r="F823" s="23">
        <f t="shared" si="56"/>
        <v>0</v>
      </c>
    </row>
    <row r="824" spans="1:6" x14ac:dyDescent="0.25">
      <c r="A824" s="58">
        <v>88309</v>
      </c>
      <c r="B824" s="19" t="s">
        <v>41</v>
      </c>
      <c r="C824" s="24" t="s">
        <v>10</v>
      </c>
      <c r="D824" s="21">
        <v>3.2128514056224897E-2</v>
      </c>
      <c r="E824" s="22"/>
      <c r="F824" s="23">
        <f t="shared" si="56"/>
        <v>0</v>
      </c>
    </row>
    <row r="825" spans="1:6" x14ac:dyDescent="0.25">
      <c r="A825" s="59">
        <v>88316</v>
      </c>
      <c r="B825" s="19" t="s">
        <v>11</v>
      </c>
      <c r="C825" s="24" t="s">
        <v>10</v>
      </c>
      <c r="D825" s="21">
        <v>0.1521395921686747</v>
      </c>
      <c r="E825" s="22"/>
      <c r="F825" s="23">
        <f t="shared" si="56"/>
        <v>0</v>
      </c>
    </row>
    <row r="826" spans="1:6" x14ac:dyDescent="0.25">
      <c r="A826" s="67">
        <v>88245</v>
      </c>
      <c r="B826" s="19" t="s">
        <v>1124</v>
      </c>
      <c r="C826" s="24" t="s">
        <v>10</v>
      </c>
      <c r="D826" s="21">
        <v>0.26510343851405616</v>
      </c>
      <c r="E826" s="22"/>
      <c r="F826" s="23">
        <f t="shared" si="56"/>
        <v>0</v>
      </c>
    </row>
    <row r="827" spans="1:6" ht="22.5" x14ac:dyDescent="0.25">
      <c r="A827" s="67">
        <v>88238</v>
      </c>
      <c r="B827" s="34" t="s">
        <v>1125</v>
      </c>
      <c r="C827" s="24" t="s">
        <v>10</v>
      </c>
      <c r="D827" s="35">
        <v>2.6355428514056225E-2</v>
      </c>
      <c r="E827" s="22"/>
      <c r="F827" s="23">
        <f t="shared" si="56"/>
        <v>0</v>
      </c>
    </row>
    <row r="828" spans="1:6" x14ac:dyDescent="0.25">
      <c r="A828" s="62" t="s">
        <v>1108</v>
      </c>
      <c r="B828" s="34" t="s">
        <v>1111</v>
      </c>
      <c r="C828" s="20" t="s">
        <v>28</v>
      </c>
      <c r="D828" s="35">
        <v>1.05</v>
      </c>
      <c r="E828" s="22"/>
      <c r="F828" s="23">
        <f t="shared" si="56"/>
        <v>0</v>
      </c>
    </row>
    <row r="829" spans="1:6" x14ac:dyDescent="0.25">
      <c r="A829" s="62">
        <v>42405</v>
      </c>
      <c r="B829" s="34" t="s">
        <v>1126</v>
      </c>
      <c r="C829" s="20" t="s">
        <v>179</v>
      </c>
      <c r="D829" s="35">
        <v>8.4187999999999992</v>
      </c>
      <c r="E829" s="22"/>
      <c r="F829" s="23">
        <f t="shared" si="56"/>
        <v>0</v>
      </c>
    </row>
    <row r="830" spans="1:6" ht="23.25" customHeight="1" x14ac:dyDescent="0.25">
      <c r="A830" s="62">
        <v>92919</v>
      </c>
      <c r="B830" s="34" t="s">
        <v>954</v>
      </c>
      <c r="C830" s="20" t="s">
        <v>179</v>
      </c>
      <c r="D830" s="35">
        <v>1.42716</v>
      </c>
      <c r="E830" s="22"/>
      <c r="F830" s="23">
        <f t="shared" si="56"/>
        <v>0</v>
      </c>
    </row>
    <row r="831" spans="1:6" ht="22.5" x14ac:dyDescent="0.25">
      <c r="A831" s="62">
        <v>42407</v>
      </c>
      <c r="B831" s="34" t="s">
        <v>1127</v>
      </c>
      <c r="C831" s="42" t="s">
        <v>113</v>
      </c>
      <c r="D831" s="35">
        <v>0.83981799999999984</v>
      </c>
      <c r="E831" s="22"/>
      <c r="F831" s="23">
        <f t="shared" si="56"/>
        <v>0</v>
      </c>
    </row>
    <row r="832" spans="1:6" ht="15.75" thickBot="1" x14ac:dyDescent="0.3">
      <c r="A832" s="30">
        <v>43132</v>
      </c>
      <c r="B832" s="34" t="s">
        <v>958</v>
      </c>
      <c r="C832" s="20" t="s">
        <v>179</v>
      </c>
      <c r="D832" s="35">
        <v>1</v>
      </c>
      <c r="E832" s="22"/>
      <c r="F832" s="23">
        <f t="shared" si="56"/>
        <v>0</v>
      </c>
    </row>
    <row r="833" spans="1:6" ht="15.75" thickBot="1" x14ac:dyDescent="0.3">
      <c r="A833" s="25"/>
      <c r="B833" s="26"/>
      <c r="C833" s="26"/>
      <c r="D833" s="27"/>
      <c r="E833" s="28" t="s">
        <v>12</v>
      </c>
      <c r="F833" s="29">
        <f>SUM(F820:F832)</f>
        <v>0</v>
      </c>
    </row>
    <row r="834" spans="1:6" ht="15.75" thickBot="1" x14ac:dyDescent="0.3"/>
    <row r="835" spans="1:6" ht="15.75" thickBot="1" x14ac:dyDescent="0.3">
      <c r="A835" s="1"/>
      <c r="B835" s="2" t="s">
        <v>1</v>
      </c>
      <c r="F835" s="30" t="s">
        <v>1119</v>
      </c>
    </row>
    <row r="836" spans="1:6" ht="15.75" thickBot="1" x14ac:dyDescent="0.3">
      <c r="A836" s="3"/>
      <c r="B836" s="4" t="s">
        <v>2</v>
      </c>
      <c r="E836" s="5" t="s">
        <v>3</v>
      </c>
      <c r="F836" s="6"/>
    </row>
    <row r="837" spans="1:6" ht="23.25" thickBot="1" x14ac:dyDescent="0.3">
      <c r="A837" s="7" t="s">
        <v>486</v>
      </c>
      <c r="B837" s="8" t="s">
        <v>487</v>
      </c>
      <c r="C837" s="9"/>
      <c r="D837" s="10"/>
      <c r="E837" s="11"/>
      <c r="F837" s="12" t="s">
        <v>30</v>
      </c>
    </row>
    <row r="838" spans="1:6" x14ac:dyDescent="0.25">
      <c r="A838" s="13" t="s">
        <v>4</v>
      </c>
      <c r="B838" s="14" t="s">
        <v>5</v>
      </c>
      <c r="C838" s="14" t="s">
        <v>6</v>
      </c>
      <c r="D838" s="15" t="s">
        <v>7</v>
      </c>
      <c r="E838" s="16" t="s">
        <v>8</v>
      </c>
      <c r="F838" s="17" t="s">
        <v>9</v>
      </c>
    </row>
    <row r="839" spans="1:6" ht="22.5" x14ac:dyDescent="0.25">
      <c r="A839" s="59" t="s">
        <v>1120</v>
      </c>
      <c r="B839" s="19" t="s">
        <v>1122</v>
      </c>
      <c r="C839" s="20" t="s">
        <v>22</v>
      </c>
      <c r="D839" s="21">
        <v>6.6666666666666662E-3</v>
      </c>
      <c r="E839" s="22"/>
      <c r="F839" s="23">
        <f>TRUNC(D839*E839,2)</f>
        <v>0</v>
      </c>
    </row>
    <row r="840" spans="1:6" ht="22.5" x14ac:dyDescent="0.25">
      <c r="A840" s="59" t="s">
        <v>1120</v>
      </c>
      <c r="B840" s="19" t="s">
        <v>1122</v>
      </c>
      <c r="C840" s="20" t="s">
        <v>23</v>
      </c>
      <c r="D840" s="69">
        <v>1.3654618473895584E-3</v>
      </c>
      <c r="E840" s="22"/>
      <c r="F840" s="23">
        <f t="shared" ref="F840:F851" si="57">TRUNC(D840*E840,2)</f>
        <v>0</v>
      </c>
    </row>
    <row r="841" spans="1:6" x14ac:dyDescent="0.25">
      <c r="A841" s="59" t="s">
        <v>1121</v>
      </c>
      <c r="B841" s="19" t="s">
        <v>1123</v>
      </c>
      <c r="C841" s="20" t="s">
        <v>22</v>
      </c>
      <c r="D841" s="21">
        <v>5.7831325301204821E-3</v>
      </c>
      <c r="E841" s="22"/>
      <c r="F841" s="23">
        <f t="shared" si="57"/>
        <v>0</v>
      </c>
    </row>
    <row r="842" spans="1:6" x14ac:dyDescent="0.25">
      <c r="A842" s="58" t="s">
        <v>1121</v>
      </c>
      <c r="B842" s="19" t="s">
        <v>1123</v>
      </c>
      <c r="C842" s="20" t="s">
        <v>23</v>
      </c>
      <c r="D842" s="21">
        <v>2.2489959839357434E-3</v>
      </c>
      <c r="E842" s="22"/>
      <c r="F842" s="23">
        <f t="shared" si="57"/>
        <v>0</v>
      </c>
    </row>
    <row r="843" spans="1:6" x14ac:dyDescent="0.25">
      <c r="A843" s="58">
        <v>88309</v>
      </c>
      <c r="B843" s="19" t="s">
        <v>41</v>
      </c>
      <c r="C843" s="24" t="s">
        <v>10</v>
      </c>
      <c r="D843" s="21">
        <v>3.2128514056224897E-2</v>
      </c>
      <c r="E843" s="22"/>
      <c r="F843" s="23">
        <f t="shared" si="57"/>
        <v>0</v>
      </c>
    </row>
    <row r="844" spans="1:6" x14ac:dyDescent="0.25">
      <c r="A844" s="59">
        <v>88316</v>
      </c>
      <c r="B844" s="19" t="s">
        <v>11</v>
      </c>
      <c r="C844" s="24" t="s">
        <v>10</v>
      </c>
      <c r="D844" s="21">
        <v>0.1521395921686747</v>
      </c>
      <c r="E844" s="22"/>
      <c r="F844" s="23">
        <f t="shared" si="57"/>
        <v>0</v>
      </c>
    </row>
    <row r="845" spans="1:6" x14ac:dyDescent="0.25">
      <c r="A845" s="67">
        <v>88245</v>
      </c>
      <c r="B845" s="19" t="s">
        <v>1124</v>
      </c>
      <c r="C845" s="24" t="s">
        <v>10</v>
      </c>
      <c r="D845" s="21">
        <v>0.26510343851405616</v>
      </c>
      <c r="E845" s="22"/>
      <c r="F845" s="23">
        <f t="shared" si="57"/>
        <v>0</v>
      </c>
    </row>
    <row r="846" spans="1:6" ht="22.5" x14ac:dyDescent="0.25">
      <c r="A846" s="67">
        <v>88238</v>
      </c>
      <c r="B846" s="34" t="s">
        <v>1125</v>
      </c>
      <c r="C846" s="24" t="s">
        <v>10</v>
      </c>
      <c r="D846" s="35">
        <v>2.6355428514056225E-2</v>
      </c>
      <c r="E846" s="22"/>
      <c r="F846" s="23">
        <f t="shared" si="57"/>
        <v>0</v>
      </c>
    </row>
    <row r="847" spans="1:6" x14ac:dyDescent="0.25">
      <c r="A847" s="62" t="s">
        <v>1113</v>
      </c>
      <c r="B847" s="34" t="s">
        <v>1114</v>
      </c>
      <c r="C847" s="20" t="s">
        <v>28</v>
      </c>
      <c r="D847" s="35">
        <v>1.05</v>
      </c>
      <c r="E847" s="22"/>
      <c r="F847" s="23">
        <f t="shared" si="57"/>
        <v>0</v>
      </c>
    </row>
    <row r="848" spans="1:6" x14ac:dyDescent="0.25">
      <c r="A848" s="62">
        <v>42405</v>
      </c>
      <c r="B848" s="34" t="s">
        <v>1126</v>
      </c>
      <c r="C848" s="20" t="s">
        <v>179</v>
      </c>
      <c r="D848" s="35">
        <v>8.4187999999999992</v>
      </c>
      <c r="E848" s="22"/>
      <c r="F848" s="23">
        <f t="shared" si="57"/>
        <v>0</v>
      </c>
    </row>
    <row r="849" spans="1:6" ht="22.5" x14ac:dyDescent="0.25">
      <c r="A849" s="62">
        <v>92919</v>
      </c>
      <c r="B849" s="34" t="s">
        <v>954</v>
      </c>
      <c r="C849" s="20" t="s">
        <v>179</v>
      </c>
      <c r="D849" s="35">
        <v>1.42716</v>
      </c>
      <c r="E849" s="22"/>
      <c r="F849" s="23">
        <f t="shared" si="57"/>
        <v>0</v>
      </c>
    </row>
    <row r="850" spans="1:6" ht="22.5" x14ac:dyDescent="0.25">
      <c r="A850" s="62">
        <v>42407</v>
      </c>
      <c r="B850" s="34" t="s">
        <v>1127</v>
      </c>
      <c r="C850" s="42" t="s">
        <v>113</v>
      </c>
      <c r="D850" s="35">
        <v>0.83981799999999984</v>
      </c>
      <c r="E850" s="22"/>
      <c r="F850" s="23">
        <f t="shared" si="57"/>
        <v>0</v>
      </c>
    </row>
    <row r="851" spans="1:6" ht="15.75" thickBot="1" x14ac:dyDescent="0.3">
      <c r="A851" s="30">
        <v>43132</v>
      </c>
      <c r="B851" s="34" t="s">
        <v>958</v>
      </c>
      <c r="C851" s="20" t="s">
        <v>179</v>
      </c>
      <c r="D851" s="35">
        <v>1</v>
      </c>
      <c r="E851" s="22"/>
      <c r="F851" s="23">
        <f t="shared" si="57"/>
        <v>0</v>
      </c>
    </row>
    <row r="852" spans="1:6" ht="15.75" thickBot="1" x14ac:dyDescent="0.3">
      <c r="A852" s="25"/>
      <c r="B852" s="26"/>
      <c r="C852" s="26"/>
      <c r="D852" s="27"/>
      <c r="E852" s="28" t="s">
        <v>12</v>
      </c>
      <c r="F852" s="29">
        <f>SUM(F839:F851)</f>
        <v>0</v>
      </c>
    </row>
    <row r="853" spans="1:6" ht="15.75" thickBot="1" x14ac:dyDescent="0.3"/>
    <row r="854" spans="1:6" ht="15.75" thickBot="1" x14ac:dyDescent="0.3">
      <c r="A854" s="1"/>
      <c r="B854" s="2" t="s">
        <v>1</v>
      </c>
      <c r="F854" s="30"/>
    </row>
    <row r="855" spans="1:6" ht="15.75" thickBot="1" x14ac:dyDescent="0.3">
      <c r="A855" s="3"/>
      <c r="B855" s="4" t="s">
        <v>2</v>
      </c>
      <c r="E855" s="5" t="s">
        <v>3</v>
      </c>
      <c r="F855" s="6"/>
    </row>
    <row r="856" spans="1:6" ht="34.5" thickBot="1" x14ac:dyDescent="0.3">
      <c r="A856" s="7" t="s">
        <v>488</v>
      </c>
      <c r="B856" s="8" t="s">
        <v>489</v>
      </c>
      <c r="C856" s="9"/>
      <c r="D856" s="10"/>
      <c r="E856" s="11"/>
      <c r="F856" s="12" t="s">
        <v>30</v>
      </c>
    </row>
    <row r="857" spans="1:6" x14ac:dyDescent="0.25">
      <c r="A857" s="13" t="s">
        <v>4</v>
      </c>
      <c r="B857" s="14" t="s">
        <v>5</v>
      </c>
      <c r="C857" s="14" t="s">
        <v>6</v>
      </c>
      <c r="D857" s="15" t="s">
        <v>7</v>
      </c>
      <c r="E857" s="16" t="s">
        <v>8</v>
      </c>
      <c r="F857" s="17" t="s">
        <v>9</v>
      </c>
    </row>
    <row r="858" spans="1:6" x14ac:dyDescent="0.25">
      <c r="A858" s="59" t="s">
        <v>1106</v>
      </c>
      <c r="B858" s="19" t="s">
        <v>1109</v>
      </c>
      <c r="C858" s="20" t="s">
        <v>22</v>
      </c>
      <c r="D858" s="21">
        <v>0.1</v>
      </c>
      <c r="E858" s="22"/>
      <c r="F858" s="23">
        <f>TRUNC(D858*E858,2)</f>
        <v>0</v>
      </c>
    </row>
    <row r="859" spans="1:6" x14ac:dyDescent="0.25">
      <c r="A859" s="59" t="s">
        <v>1107</v>
      </c>
      <c r="B859" s="19" t="s">
        <v>1110</v>
      </c>
      <c r="C859" s="20" t="s">
        <v>22</v>
      </c>
      <c r="D859" s="69">
        <v>0.1</v>
      </c>
      <c r="E859" s="22"/>
      <c r="F859" s="23">
        <f t="shared" ref="F859:F861" si="58">TRUNC(D859*E859,2)</f>
        <v>0</v>
      </c>
    </row>
    <row r="860" spans="1:6" x14ac:dyDescent="0.25">
      <c r="A860" s="58">
        <v>88309</v>
      </c>
      <c r="B860" s="19" t="s">
        <v>41</v>
      </c>
      <c r="C860" s="24" t="s">
        <v>10</v>
      </c>
      <c r="D860" s="21">
        <v>0.4</v>
      </c>
      <c r="E860" s="22"/>
      <c r="F860" s="23">
        <f t="shared" si="58"/>
        <v>0</v>
      </c>
    </row>
    <row r="861" spans="1:6" x14ac:dyDescent="0.25">
      <c r="A861" s="59">
        <v>88316</v>
      </c>
      <c r="B861" s="19" t="s">
        <v>11</v>
      </c>
      <c r="C861" s="24" t="s">
        <v>10</v>
      </c>
      <c r="D861" s="21">
        <v>0.8</v>
      </c>
      <c r="E861" s="22"/>
      <c r="F861" s="23">
        <f t="shared" si="58"/>
        <v>0</v>
      </c>
    </row>
    <row r="862" spans="1:6" ht="22.5" x14ac:dyDescent="0.25">
      <c r="A862" s="67">
        <v>88262</v>
      </c>
      <c r="B862" s="34" t="s">
        <v>857</v>
      </c>
      <c r="C862" s="24" t="s">
        <v>10</v>
      </c>
      <c r="D862" s="35">
        <v>0.8</v>
      </c>
      <c r="E862" s="22"/>
      <c r="F862" s="23">
        <v>0</v>
      </c>
    </row>
    <row r="863" spans="1:6" ht="22.5" x14ac:dyDescent="0.25">
      <c r="A863" s="62">
        <v>34494</v>
      </c>
      <c r="B863" s="34" t="s">
        <v>1128</v>
      </c>
      <c r="C863" s="20" t="s">
        <v>28</v>
      </c>
      <c r="D863" s="35">
        <v>1.05</v>
      </c>
      <c r="E863" s="22"/>
      <c r="F863" s="23">
        <v>0</v>
      </c>
    </row>
    <row r="864" spans="1:6" ht="34.5" thickBot="1" x14ac:dyDescent="0.3">
      <c r="A864" s="30" t="s">
        <v>385</v>
      </c>
      <c r="B864" s="34" t="s">
        <v>956</v>
      </c>
      <c r="C864" s="20" t="s">
        <v>178</v>
      </c>
      <c r="D864" s="35">
        <v>1</v>
      </c>
      <c r="E864" s="22"/>
      <c r="F864" s="23">
        <v>0</v>
      </c>
    </row>
    <row r="865" spans="1:6" ht="15.75" thickBot="1" x14ac:dyDescent="0.3">
      <c r="A865" s="25"/>
      <c r="B865" s="26"/>
      <c r="C865" s="26"/>
      <c r="D865" s="27"/>
      <c r="E865" s="28" t="s">
        <v>12</v>
      </c>
      <c r="F865" s="29">
        <f>SUM(F858:F864)</f>
        <v>0</v>
      </c>
    </row>
    <row r="866" spans="1:6" ht="15.75" thickBot="1" x14ac:dyDescent="0.3"/>
    <row r="867" spans="1:6" ht="15.75" thickBot="1" x14ac:dyDescent="0.3">
      <c r="A867" s="1"/>
      <c r="B867" s="2" t="s">
        <v>1</v>
      </c>
      <c r="F867" s="30"/>
    </row>
    <row r="868" spans="1:6" ht="15.75" thickBot="1" x14ac:dyDescent="0.3">
      <c r="A868" s="3"/>
      <c r="B868" s="4" t="s">
        <v>2</v>
      </c>
      <c r="E868" s="5" t="s">
        <v>3</v>
      </c>
      <c r="F868" s="6"/>
    </row>
    <row r="869" spans="1:6" ht="15.75" thickBot="1" x14ac:dyDescent="0.3">
      <c r="A869" s="7" t="s">
        <v>490</v>
      </c>
      <c r="B869" s="8" t="s">
        <v>491</v>
      </c>
      <c r="C869" s="9"/>
      <c r="D869" s="10"/>
      <c r="E869" s="11"/>
      <c r="F869" s="12" t="s">
        <v>854</v>
      </c>
    </row>
    <row r="870" spans="1:6" x14ac:dyDescent="0.25">
      <c r="A870" s="13" t="s">
        <v>4</v>
      </c>
      <c r="B870" s="14" t="s">
        <v>5</v>
      </c>
      <c r="C870" s="14" t="s">
        <v>6</v>
      </c>
      <c r="D870" s="15" t="s">
        <v>7</v>
      </c>
      <c r="E870" s="16" t="s">
        <v>8</v>
      </c>
      <c r="F870" s="17" t="s">
        <v>9</v>
      </c>
    </row>
    <row r="871" spans="1:6" x14ac:dyDescent="0.25">
      <c r="A871" s="59" t="s">
        <v>1097</v>
      </c>
      <c r="B871" s="19" t="s">
        <v>1101</v>
      </c>
      <c r="C871" s="20" t="s">
        <v>22</v>
      </c>
      <c r="D871" s="21">
        <f>0.03/40</f>
        <v>7.5000000000000002E-4</v>
      </c>
      <c r="E871" s="22"/>
      <c r="F871" s="23">
        <f>TRUNC(D871*E871,2)</f>
        <v>0</v>
      </c>
    </row>
    <row r="872" spans="1:6" x14ac:dyDescent="0.25">
      <c r="A872" s="59" t="s">
        <v>1097</v>
      </c>
      <c r="B872" s="19" t="s">
        <v>1101</v>
      </c>
      <c r="C872" s="20" t="s">
        <v>23</v>
      </c>
      <c r="D872" s="69">
        <f>0.97/40</f>
        <v>2.4250000000000001E-2</v>
      </c>
      <c r="E872" s="22"/>
      <c r="F872" s="23">
        <f t="shared" ref="F872:F873" si="59">TRUNC(D872*E872,2)</f>
        <v>0</v>
      </c>
    </row>
    <row r="873" spans="1:6" x14ac:dyDescent="0.25">
      <c r="A873" s="59">
        <v>88316</v>
      </c>
      <c r="B873" s="19" t="s">
        <v>11</v>
      </c>
      <c r="C873" s="24" t="s">
        <v>10</v>
      </c>
      <c r="D873" s="21">
        <f>2/40</f>
        <v>0.05</v>
      </c>
      <c r="E873" s="22"/>
      <c r="F873" s="23">
        <f t="shared" si="59"/>
        <v>0</v>
      </c>
    </row>
    <row r="874" spans="1:6" ht="15.75" thickBot="1" x14ac:dyDescent="0.3">
      <c r="A874" s="30">
        <v>4013</v>
      </c>
      <c r="B874" s="34" t="s">
        <v>327</v>
      </c>
      <c r="C874" s="20" t="s">
        <v>178</v>
      </c>
      <c r="D874" s="35">
        <v>0.28749999999999998</v>
      </c>
      <c r="E874" s="22"/>
      <c r="F874" s="23">
        <v>0</v>
      </c>
    </row>
    <row r="875" spans="1:6" ht="15.75" thickBot="1" x14ac:dyDescent="0.3">
      <c r="A875" s="25"/>
      <c r="B875" s="26"/>
      <c r="C875" s="26"/>
      <c r="D875" s="27"/>
      <c r="E875" s="28" t="s">
        <v>12</v>
      </c>
      <c r="F875" s="29">
        <f>SUM(F871:F874)</f>
        <v>0</v>
      </c>
    </row>
    <row r="876" spans="1:6" ht="15.75" thickBot="1" x14ac:dyDescent="0.3"/>
    <row r="877" spans="1:6" ht="15.75" thickBot="1" x14ac:dyDescent="0.3">
      <c r="A877" s="1"/>
      <c r="B877" s="2" t="s">
        <v>1</v>
      </c>
      <c r="F877" s="30"/>
    </row>
    <row r="878" spans="1:6" ht="15.75" thickBot="1" x14ac:dyDescent="0.3">
      <c r="A878" s="3"/>
      <c r="B878" s="4" t="s">
        <v>2</v>
      </c>
      <c r="E878" s="5" t="s">
        <v>3</v>
      </c>
      <c r="F878" s="6"/>
    </row>
    <row r="879" spans="1:6" ht="15.75" customHeight="1" thickBot="1" x14ac:dyDescent="0.3">
      <c r="A879" s="7" t="s">
        <v>492</v>
      </c>
      <c r="B879" s="8" t="s">
        <v>493</v>
      </c>
      <c r="C879" s="9"/>
      <c r="D879" s="10"/>
      <c r="E879" s="11"/>
      <c r="F879" s="12" t="s">
        <v>854</v>
      </c>
    </row>
    <row r="880" spans="1:6" x14ac:dyDescent="0.25">
      <c r="A880" s="13" t="s">
        <v>4</v>
      </c>
      <c r="B880" s="14" t="s">
        <v>5</v>
      </c>
      <c r="C880" s="14" t="s">
        <v>6</v>
      </c>
      <c r="D880" s="15" t="s">
        <v>7</v>
      </c>
      <c r="E880" s="16" t="s">
        <v>8</v>
      </c>
      <c r="F880" s="17" t="s">
        <v>9</v>
      </c>
    </row>
    <row r="881" spans="1:6" x14ac:dyDescent="0.25">
      <c r="A881" s="59">
        <v>88316</v>
      </c>
      <c r="B881" s="19" t="s">
        <v>11</v>
      </c>
      <c r="C881" s="24" t="s">
        <v>10</v>
      </c>
      <c r="D881" s="21">
        <f>1/80</f>
        <v>1.2500000000000001E-2</v>
      </c>
      <c r="E881" s="22"/>
      <c r="F881" s="23">
        <f t="shared" ref="F881" si="60">TRUNC(D881*E881,2)</f>
        <v>0</v>
      </c>
    </row>
    <row r="882" spans="1:6" ht="23.25" thickBot="1" x14ac:dyDescent="0.3">
      <c r="A882" s="30">
        <v>124</v>
      </c>
      <c r="B882" s="34" t="s">
        <v>1129</v>
      </c>
      <c r="C882" s="20" t="s">
        <v>829</v>
      </c>
      <c r="D882" s="35">
        <v>0.4</v>
      </c>
      <c r="E882" s="22"/>
      <c r="F882" s="23">
        <v>0</v>
      </c>
    </row>
    <row r="883" spans="1:6" ht="15.75" thickBot="1" x14ac:dyDescent="0.3">
      <c r="A883" s="25"/>
      <c r="B883" s="26"/>
      <c r="C883" s="26"/>
      <c r="D883" s="27"/>
      <c r="E883" s="28" t="s">
        <v>12</v>
      </c>
      <c r="F883" s="29">
        <f>SUM(F881:F882)</f>
        <v>0</v>
      </c>
    </row>
    <row r="884" spans="1:6" ht="15.75" thickBot="1" x14ac:dyDescent="0.3"/>
    <row r="885" spans="1:6" ht="15.75" thickBot="1" x14ac:dyDescent="0.3">
      <c r="A885" s="1"/>
      <c r="B885" s="2" t="s">
        <v>1</v>
      </c>
      <c r="F885" s="30"/>
    </row>
    <row r="886" spans="1:6" ht="15.75" thickBot="1" x14ac:dyDescent="0.3">
      <c r="A886" s="3"/>
      <c r="B886" s="4" t="s">
        <v>2</v>
      </c>
      <c r="E886" s="5" t="s">
        <v>3</v>
      </c>
      <c r="F886" s="6"/>
    </row>
    <row r="887" spans="1:6" ht="23.25" thickBot="1" x14ac:dyDescent="0.3">
      <c r="A887" s="7" t="s">
        <v>494</v>
      </c>
      <c r="B887" s="8" t="s">
        <v>495</v>
      </c>
      <c r="C887" s="9"/>
      <c r="D887" s="10"/>
      <c r="E887" s="11"/>
      <c r="F887" s="12" t="s">
        <v>854</v>
      </c>
    </row>
    <row r="888" spans="1:6" x14ac:dyDescent="0.25">
      <c r="A888" s="13" t="s">
        <v>4</v>
      </c>
      <c r="B888" s="14" t="s">
        <v>5</v>
      </c>
      <c r="C888" s="14" t="s">
        <v>6</v>
      </c>
      <c r="D888" s="15" t="s">
        <v>7</v>
      </c>
      <c r="E888" s="16" t="s">
        <v>8</v>
      </c>
      <c r="F888" s="17" t="s">
        <v>9</v>
      </c>
    </row>
    <row r="889" spans="1:6" x14ac:dyDescent="0.25">
      <c r="A889" s="59">
        <v>88245</v>
      </c>
      <c r="B889" s="19" t="s">
        <v>1124</v>
      </c>
      <c r="C889" s="24" t="s">
        <v>10</v>
      </c>
      <c r="D889" s="21">
        <v>0.02</v>
      </c>
      <c r="E889" s="22"/>
      <c r="F889" s="23">
        <f>TRUNC(D889*E889,2)</f>
        <v>0</v>
      </c>
    </row>
    <row r="890" spans="1:6" ht="22.5" x14ac:dyDescent="0.25">
      <c r="A890" s="59">
        <v>88238</v>
      </c>
      <c r="B890" s="19" t="s">
        <v>1125</v>
      </c>
      <c r="C890" s="24" t="s">
        <v>10</v>
      </c>
      <c r="D890" s="69">
        <v>0.06</v>
      </c>
      <c r="E890" s="22"/>
      <c r="F890" s="23">
        <f t="shared" ref="F890:F891" si="61">TRUNC(D890*E890,2)</f>
        <v>0</v>
      </c>
    </row>
    <row r="891" spans="1:6" ht="22.5" x14ac:dyDescent="0.25">
      <c r="A891" s="59">
        <v>7155</v>
      </c>
      <c r="B891" s="19" t="s">
        <v>1130</v>
      </c>
      <c r="C891" s="20" t="s">
        <v>178</v>
      </c>
      <c r="D891" s="21">
        <v>1.03</v>
      </c>
      <c r="E891" s="22"/>
      <c r="F891" s="23">
        <f t="shared" si="61"/>
        <v>0</v>
      </c>
    </row>
    <row r="892" spans="1:6" ht="15.75" thickBot="1" x14ac:dyDescent="0.3">
      <c r="A892" s="30">
        <v>39315</v>
      </c>
      <c r="B892" s="34" t="s">
        <v>1131</v>
      </c>
      <c r="C892" s="20" t="s">
        <v>51</v>
      </c>
      <c r="D892" s="35">
        <v>2.2999999999999998</v>
      </c>
      <c r="E892" s="22"/>
      <c r="F892" s="23">
        <v>0</v>
      </c>
    </row>
    <row r="893" spans="1:6" ht="15.75" thickBot="1" x14ac:dyDescent="0.3">
      <c r="A893" s="25"/>
      <c r="B893" s="26"/>
      <c r="C893" s="26"/>
      <c r="D893" s="27"/>
      <c r="E893" s="28" t="s">
        <v>12</v>
      </c>
      <c r="F893" s="29">
        <f>SUM(F889:F892)</f>
        <v>0</v>
      </c>
    </row>
    <row r="894" spans="1:6" ht="15.75" thickBot="1" x14ac:dyDescent="0.3"/>
    <row r="895" spans="1:6" ht="15.75" thickBot="1" x14ac:dyDescent="0.3">
      <c r="A895" s="1"/>
      <c r="B895" s="2" t="s">
        <v>1</v>
      </c>
      <c r="F895" s="30"/>
    </row>
    <row r="896" spans="1:6" ht="15.75" thickBot="1" x14ac:dyDescent="0.3">
      <c r="A896" s="3"/>
      <c r="B896" s="4" t="s">
        <v>2</v>
      </c>
      <c r="E896" s="5" t="s">
        <v>3</v>
      </c>
      <c r="F896" s="6"/>
    </row>
    <row r="897" spans="1:6" ht="23.25" thickBot="1" x14ac:dyDescent="0.3">
      <c r="A897" s="7" t="s">
        <v>496</v>
      </c>
      <c r="B897" s="8" t="s">
        <v>497</v>
      </c>
      <c r="C897" s="9"/>
      <c r="D897" s="10"/>
      <c r="E897" s="11"/>
      <c r="F897" s="12" t="s">
        <v>854</v>
      </c>
    </row>
    <row r="898" spans="1:6" x14ac:dyDescent="0.25">
      <c r="A898" s="13" t="s">
        <v>4</v>
      </c>
      <c r="B898" s="14" t="s">
        <v>5</v>
      </c>
      <c r="C898" s="14" t="s">
        <v>6</v>
      </c>
      <c r="D898" s="15" t="s">
        <v>7</v>
      </c>
      <c r="E898" s="16" t="s">
        <v>8</v>
      </c>
      <c r="F898" s="17" t="s">
        <v>9</v>
      </c>
    </row>
    <row r="899" spans="1:6" x14ac:dyDescent="0.25">
      <c r="A899" s="59">
        <v>88245</v>
      </c>
      <c r="B899" s="19" t="s">
        <v>1124</v>
      </c>
      <c r="C899" s="24" t="s">
        <v>10</v>
      </c>
      <c r="D899" s="21">
        <v>0.03</v>
      </c>
      <c r="E899" s="22"/>
      <c r="F899" s="23">
        <f>TRUNC(D899*E899,2)</f>
        <v>0</v>
      </c>
    </row>
    <row r="900" spans="1:6" ht="22.5" x14ac:dyDescent="0.25">
      <c r="A900" s="59">
        <v>88238</v>
      </c>
      <c r="B900" s="19" t="s">
        <v>1125</v>
      </c>
      <c r="C900" s="24" t="s">
        <v>10</v>
      </c>
      <c r="D900" s="69">
        <v>0.09</v>
      </c>
      <c r="E900" s="22"/>
      <c r="F900" s="23">
        <f t="shared" ref="F900:F901" si="62">TRUNC(D900*E900,2)</f>
        <v>0</v>
      </c>
    </row>
    <row r="901" spans="1:6" ht="22.5" x14ac:dyDescent="0.25">
      <c r="A901" s="59">
        <v>7155</v>
      </c>
      <c r="B901" s="19" t="s">
        <v>1130</v>
      </c>
      <c r="C901" s="20" t="s">
        <v>178</v>
      </c>
      <c r="D901" s="21">
        <v>1.03</v>
      </c>
      <c r="E901" s="22"/>
      <c r="F901" s="23">
        <f t="shared" si="62"/>
        <v>0</v>
      </c>
    </row>
    <row r="902" spans="1:6" ht="15.75" thickBot="1" x14ac:dyDescent="0.3">
      <c r="A902" s="30">
        <v>39315</v>
      </c>
      <c r="B902" s="34" t="s">
        <v>1131</v>
      </c>
      <c r="C902" s="20" t="s">
        <v>51</v>
      </c>
      <c r="D902" s="35">
        <v>2.2999999999999998</v>
      </c>
      <c r="E902" s="22"/>
      <c r="F902" s="23">
        <v>0</v>
      </c>
    </row>
    <row r="903" spans="1:6" ht="15.75" thickBot="1" x14ac:dyDescent="0.3">
      <c r="A903" s="25"/>
      <c r="B903" s="26"/>
      <c r="C903" s="26"/>
      <c r="D903" s="27"/>
      <c r="E903" s="28" t="s">
        <v>12</v>
      </c>
      <c r="F903" s="29">
        <f>SUM(F899:F902)</f>
        <v>0</v>
      </c>
    </row>
    <row r="904" spans="1:6" ht="15.75" thickBot="1" x14ac:dyDescent="0.3"/>
    <row r="905" spans="1:6" ht="15.75" thickBot="1" x14ac:dyDescent="0.3">
      <c r="A905" s="1"/>
      <c r="B905" s="2" t="s">
        <v>1</v>
      </c>
      <c r="F905" s="30">
        <v>97113</v>
      </c>
    </row>
    <row r="906" spans="1:6" ht="15.75" thickBot="1" x14ac:dyDescent="0.3">
      <c r="A906" s="3"/>
      <c r="B906" s="4" t="s">
        <v>2</v>
      </c>
      <c r="E906" s="5" t="s">
        <v>3</v>
      </c>
      <c r="F906" s="6"/>
    </row>
    <row r="907" spans="1:6" ht="25.5" customHeight="1" thickBot="1" x14ac:dyDescent="0.3">
      <c r="A907" s="7" t="s">
        <v>498</v>
      </c>
      <c r="B907" s="8" t="s">
        <v>499</v>
      </c>
      <c r="C907" s="9"/>
      <c r="D907" s="10"/>
      <c r="E907" s="11"/>
      <c r="F907" s="12" t="s">
        <v>47</v>
      </c>
    </row>
    <row r="908" spans="1:6" x14ac:dyDescent="0.25">
      <c r="A908" s="13" t="s">
        <v>4</v>
      </c>
      <c r="B908" s="14" t="s">
        <v>5</v>
      </c>
      <c r="C908" s="14" t="s">
        <v>6</v>
      </c>
      <c r="D908" s="15" t="s">
        <v>7</v>
      </c>
      <c r="E908" s="16" t="s">
        <v>8</v>
      </c>
      <c r="F908" s="17" t="s">
        <v>9</v>
      </c>
    </row>
    <row r="909" spans="1:6" x14ac:dyDescent="0.25">
      <c r="A909" s="59" t="s">
        <v>1132</v>
      </c>
      <c r="B909" s="19" t="s">
        <v>1134</v>
      </c>
      <c r="C909" s="20" t="s">
        <v>22</v>
      </c>
      <c r="D909" s="21">
        <v>6.1999999999999998E-3</v>
      </c>
      <c r="E909" s="22"/>
      <c r="F909" s="23">
        <f>TRUNC(D909*E909,2)</f>
        <v>0</v>
      </c>
    </row>
    <row r="910" spans="1:6" x14ac:dyDescent="0.25">
      <c r="A910" s="58">
        <v>88309</v>
      </c>
      <c r="B910" s="19" t="s">
        <v>41</v>
      </c>
      <c r="C910" s="24" t="s">
        <v>10</v>
      </c>
      <c r="D910" s="21">
        <v>7.7999999999999996E-3</v>
      </c>
      <c r="E910" s="22"/>
      <c r="F910" s="23">
        <f t="shared" ref="F910:F918" si="63">TRUNC(D910*E910,2)</f>
        <v>0</v>
      </c>
    </row>
    <row r="911" spans="1:6" x14ac:dyDescent="0.25">
      <c r="A911" s="59">
        <v>88316</v>
      </c>
      <c r="B911" s="19" t="s">
        <v>11</v>
      </c>
      <c r="C911" s="24" t="s">
        <v>10</v>
      </c>
      <c r="D911" s="21">
        <v>7.7999999999999996E-3</v>
      </c>
      <c r="E911" s="22"/>
      <c r="F911" s="23">
        <f t="shared" si="63"/>
        <v>0</v>
      </c>
    </row>
    <row r="912" spans="1:6" x14ac:dyDescent="0.25">
      <c r="A912" s="67">
        <v>4229</v>
      </c>
      <c r="B912" s="19" t="s">
        <v>1135</v>
      </c>
      <c r="C912" s="24" t="s">
        <v>179</v>
      </c>
      <c r="D912" s="21">
        <v>0.08</v>
      </c>
      <c r="E912" s="22"/>
      <c r="F912" s="23">
        <f t="shared" si="63"/>
        <v>0</v>
      </c>
    </row>
    <row r="913" spans="1:6" x14ac:dyDescent="0.25">
      <c r="A913" s="67" t="s">
        <v>1155</v>
      </c>
      <c r="B913" s="34" t="s">
        <v>1154</v>
      </c>
      <c r="C913" s="24" t="s">
        <v>51</v>
      </c>
      <c r="D913" s="35">
        <v>7.4999999999999997E-3</v>
      </c>
      <c r="E913" s="22"/>
      <c r="F913" s="23">
        <f t="shared" si="63"/>
        <v>0</v>
      </c>
    </row>
    <row r="914" spans="1:6" ht="22.5" x14ac:dyDescent="0.25">
      <c r="A914" s="62">
        <v>11622</v>
      </c>
      <c r="B914" s="34" t="s">
        <v>1136</v>
      </c>
      <c r="C914" s="20" t="s">
        <v>179</v>
      </c>
      <c r="D914" s="35">
        <v>7.1999999999999995E-2</v>
      </c>
      <c r="E914" s="22"/>
      <c r="F914" s="23">
        <f t="shared" si="63"/>
        <v>0</v>
      </c>
    </row>
    <row r="915" spans="1:6" x14ac:dyDescent="0.25">
      <c r="A915" s="62" t="s">
        <v>1133</v>
      </c>
      <c r="B915" s="34" t="s">
        <v>1137</v>
      </c>
      <c r="C915" s="20" t="s">
        <v>113</v>
      </c>
      <c r="D915" s="35">
        <v>1.05</v>
      </c>
      <c r="E915" s="22"/>
      <c r="F915" s="23">
        <f t="shared" si="63"/>
        <v>0</v>
      </c>
    </row>
    <row r="916" spans="1:6" x14ac:dyDescent="0.25">
      <c r="A916" s="62">
        <v>42404</v>
      </c>
      <c r="B916" s="34" t="s">
        <v>1138</v>
      </c>
      <c r="C916" s="20" t="s">
        <v>179</v>
      </c>
      <c r="D916" s="35">
        <v>6.74</v>
      </c>
      <c r="E916" s="22"/>
      <c r="F916" s="23">
        <f t="shared" si="63"/>
        <v>0</v>
      </c>
    </row>
    <row r="917" spans="1:6" x14ac:dyDescent="0.25">
      <c r="A917" s="62">
        <v>43132</v>
      </c>
      <c r="B917" s="34" t="s">
        <v>958</v>
      </c>
      <c r="C917" s="42" t="s">
        <v>179</v>
      </c>
      <c r="D917" s="35">
        <v>0.25</v>
      </c>
      <c r="E917" s="22"/>
      <c r="F917" s="23">
        <f t="shared" si="63"/>
        <v>0</v>
      </c>
    </row>
    <row r="918" spans="1:6" ht="23.25" thickBot="1" x14ac:dyDescent="0.3">
      <c r="A918" s="30">
        <v>42407</v>
      </c>
      <c r="B918" s="34" t="s">
        <v>1127</v>
      </c>
      <c r="C918" s="20" t="s">
        <v>113</v>
      </c>
      <c r="D918" s="35">
        <v>1.4375</v>
      </c>
      <c r="E918" s="22"/>
      <c r="F918" s="23">
        <f t="shared" si="63"/>
        <v>0</v>
      </c>
    </row>
    <row r="919" spans="1:6" ht="15.75" thickBot="1" x14ac:dyDescent="0.3">
      <c r="A919" s="25"/>
      <c r="B919" s="26"/>
      <c r="C919" s="26"/>
      <c r="D919" s="27"/>
      <c r="E919" s="28" t="s">
        <v>12</v>
      </c>
      <c r="F919" s="29">
        <f>SUM(F909:F918)</f>
        <v>0</v>
      </c>
    </row>
    <row r="920" spans="1:6" ht="15.75" thickBot="1" x14ac:dyDescent="0.3"/>
    <row r="921" spans="1:6" ht="15.75" thickBot="1" x14ac:dyDescent="0.3">
      <c r="A921" s="1"/>
      <c r="B921" s="2" t="s">
        <v>1</v>
      </c>
      <c r="F921" s="30"/>
    </row>
    <row r="922" spans="1:6" ht="15.75" thickBot="1" x14ac:dyDescent="0.3">
      <c r="A922" s="3"/>
      <c r="B922" s="4" t="s">
        <v>2</v>
      </c>
      <c r="E922" s="5" t="s">
        <v>3</v>
      </c>
      <c r="F922" s="6"/>
    </row>
    <row r="923" spans="1:6" ht="26.25" customHeight="1" thickBot="1" x14ac:dyDescent="0.3">
      <c r="A923" s="7" t="s">
        <v>500</v>
      </c>
      <c r="B923" s="8" t="s">
        <v>501</v>
      </c>
      <c r="C923" s="9"/>
      <c r="D923" s="10"/>
      <c r="E923" s="11"/>
      <c r="F923" s="12" t="s">
        <v>47</v>
      </c>
    </row>
    <row r="924" spans="1:6" x14ac:dyDescent="0.25">
      <c r="A924" s="13" t="s">
        <v>4</v>
      </c>
      <c r="B924" s="14" t="s">
        <v>5</v>
      </c>
      <c r="C924" s="14" t="s">
        <v>6</v>
      </c>
      <c r="D924" s="15" t="s">
        <v>7</v>
      </c>
      <c r="E924" s="16" t="s">
        <v>8</v>
      </c>
      <c r="F924" s="17" t="s">
        <v>9</v>
      </c>
    </row>
    <row r="925" spans="1:6" x14ac:dyDescent="0.25">
      <c r="A925" s="59" t="s">
        <v>1132</v>
      </c>
      <c r="B925" s="19" t="s">
        <v>1134</v>
      </c>
      <c r="C925" s="20" t="s">
        <v>22</v>
      </c>
      <c r="D925" s="21">
        <v>6.1999999999999998E-3</v>
      </c>
      <c r="E925" s="22"/>
      <c r="F925" s="23">
        <f>TRUNC(D925*E925,2)</f>
        <v>0</v>
      </c>
    </row>
    <row r="926" spans="1:6" x14ac:dyDescent="0.25">
      <c r="A926" s="58">
        <v>88309</v>
      </c>
      <c r="B926" s="19" t="s">
        <v>41</v>
      </c>
      <c r="C926" s="24" t="s">
        <v>10</v>
      </c>
      <c r="D926" s="21">
        <v>7.7999999999999996E-3</v>
      </c>
      <c r="E926" s="22"/>
      <c r="F926" s="23">
        <f t="shared" ref="F926:F934" si="64">TRUNC(D926*E926,2)</f>
        <v>0</v>
      </c>
    </row>
    <row r="927" spans="1:6" x14ac:dyDescent="0.25">
      <c r="A927" s="59">
        <v>88316</v>
      </c>
      <c r="B927" s="19" t="s">
        <v>11</v>
      </c>
      <c r="C927" s="24" t="s">
        <v>10</v>
      </c>
      <c r="D927" s="21">
        <v>7.7999999999999996E-3</v>
      </c>
      <c r="E927" s="22"/>
      <c r="F927" s="23">
        <f t="shared" si="64"/>
        <v>0</v>
      </c>
    </row>
    <row r="928" spans="1:6" x14ac:dyDescent="0.25">
      <c r="A928" s="67">
        <v>4229</v>
      </c>
      <c r="B928" s="19" t="s">
        <v>1135</v>
      </c>
      <c r="C928" s="24" t="s">
        <v>179</v>
      </c>
      <c r="D928" s="21">
        <v>0.15</v>
      </c>
      <c r="E928" s="22"/>
      <c r="F928" s="23">
        <f t="shared" si="64"/>
        <v>0</v>
      </c>
    </row>
    <row r="929" spans="1:6" x14ac:dyDescent="0.25">
      <c r="A929" s="67" t="s">
        <v>1155</v>
      </c>
      <c r="B929" s="34" t="s">
        <v>1154</v>
      </c>
      <c r="C929" s="24" t="s">
        <v>51</v>
      </c>
      <c r="D929" s="35">
        <v>7.4999999999999997E-3</v>
      </c>
      <c r="E929" s="22"/>
      <c r="F929" s="23">
        <f t="shared" si="64"/>
        <v>0</v>
      </c>
    </row>
    <row r="930" spans="1:6" ht="22.5" x14ac:dyDescent="0.25">
      <c r="A930" s="62">
        <v>11622</v>
      </c>
      <c r="B930" s="34" t="s">
        <v>1136</v>
      </c>
      <c r="C930" s="20" t="s">
        <v>179</v>
      </c>
      <c r="D930" s="35">
        <v>0.13</v>
      </c>
      <c r="E930" s="22"/>
      <c r="F930" s="23">
        <f t="shared" si="64"/>
        <v>0</v>
      </c>
    </row>
    <row r="931" spans="1:6" x14ac:dyDescent="0.25">
      <c r="A931" s="62" t="s">
        <v>1133</v>
      </c>
      <c r="B931" s="34" t="s">
        <v>1137</v>
      </c>
      <c r="C931" s="20" t="s">
        <v>113</v>
      </c>
      <c r="D931" s="35">
        <v>1.05</v>
      </c>
      <c r="E931" s="22"/>
      <c r="F931" s="23">
        <f t="shared" si="64"/>
        <v>0</v>
      </c>
    </row>
    <row r="932" spans="1:6" x14ac:dyDescent="0.25">
      <c r="A932" s="62">
        <v>42404</v>
      </c>
      <c r="B932" s="34" t="s">
        <v>1126</v>
      </c>
      <c r="C932" s="20" t="s">
        <v>179</v>
      </c>
      <c r="D932" s="35">
        <v>10.82</v>
      </c>
      <c r="E932" s="22"/>
      <c r="F932" s="23">
        <f t="shared" si="64"/>
        <v>0</v>
      </c>
    </row>
    <row r="933" spans="1:6" x14ac:dyDescent="0.25">
      <c r="A933" s="62">
        <v>43132</v>
      </c>
      <c r="B933" s="34" t="s">
        <v>958</v>
      </c>
      <c r="C933" s="42" t="s">
        <v>179</v>
      </c>
      <c r="D933" s="35">
        <v>0.55000000000000004</v>
      </c>
      <c r="E933" s="22"/>
      <c r="F933" s="23">
        <f t="shared" si="64"/>
        <v>0</v>
      </c>
    </row>
    <row r="934" spans="1:6" ht="23.25" thickBot="1" x14ac:dyDescent="0.3">
      <c r="A934" s="30">
        <v>42407</v>
      </c>
      <c r="B934" s="34" t="s">
        <v>1127</v>
      </c>
      <c r="C934" s="20" t="s">
        <v>113</v>
      </c>
      <c r="D934" s="35">
        <v>1.4375</v>
      </c>
      <c r="E934" s="22"/>
      <c r="F934" s="23">
        <f t="shared" si="64"/>
        <v>0</v>
      </c>
    </row>
    <row r="935" spans="1:6" ht="15.75" thickBot="1" x14ac:dyDescent="0.3">
      <c r="A935" s="25"/>
      <c r="B935" s="26"/>
      <c r="C935" s="26"/>
      <c r="D935" s="27"/>
      <c r="E935" s="28" t="s">
        <v>12</v>
      </c>
      <c r="F935" s="29">
        <f>SUM(F925:F934)</f>
        <v>0</v>
      </c>
    </row>
    <row r="936" spans="1:6" ht="15.75" thickBot="1" x14ac:dyDescent="0.3"/>
    <row r="937" spans="1:6" ht="15.75" thickBot="1" x14ac:dyDescent="0.3">
      <c r="A937" s="1"/>
      <c r="B937" s="2" t="s">
        <v>1</v>
      </c>
      <c r="F937" s="30"/>
    </row>
    <row r="938" spans="1:6" ht="15.75" thickBot="1" x14ac:dyDescent="0.3">
      <c r="A938" s="3"/>
      <c r="B938" s="4" t="s">
        <v>2</v>
      </c>
      <c r="E938" s="5" t="s">
        <v>3</v>
      </c>
      <c r="F938" s="6"/>
    </row>
    <row r="939" spans="1:6" ht="25.5" customHeight="1" thickBot="1" x14ac:dyDescent="0.3">
      <c r="A939" s="7" t="s">
        <v>502</v>
      </c>
      <c r="B939" s="8" t="s">
        <v>503</v>
      </c>
      <c r="C939" s="9"/>
      <c r="D939" s="10"/>
      <c r="E939" s="11"/>
      <c r="F939" s="12" t="s">
        <v>47</v>
      </c>
    </row>
    <row r="940" spans="1:6" x14ac:dyDescent="0.25">
      <c r="A940" s="13" t="s">
        <v>4</v>
      </c>
      <c r="B940" s="14" t="s">
        <v>5</v>
      </c>
      <c r="C940" s="14" t="s">
        <v>6</v>
      </c>
      <c r="D940" s="15" t="s">
        <v>7</v>
      </c>
      <c r="E940" s="16" t="s">
        <v>8</v>
      </c>
      <c r="F940" s="17" t="s">
        <v>9</v>
      </c>
    </row>
    <row r="941" spans="1:6" x14ac:dyDescent="0.25">
      <c r="A941" s="59" t="s">
        <v>1132</v>
      </c>
      <c r="B941" s="19" t="s">
        <v>1134</v>
      </c>
      <c r="C941" s="20" t="s">
        <v>22</v>
      </c>
      <c r="D941" s="21">
        <v>6.1999999999999998E-3</v>
      </c>
      <c r="E941" s="22"/>
      <c r="F941" s="23">
        <f>TRUNC(D941*E941,2)</f>
        <v>0</v>
      </c>
    </row>
    <row r="942" spans="1:6" x14ac:dyDescent="0.25">
      <c r="A942" s="58">
        <v>88309</v>
      </c>
      <c r="B942" s="19" t="s">
        <v>41</v>
      </c>
      <c r="C942" s="24" t="s">
        <v>10</v>
      </c>
      <c r="D942" s="21">
        <v>7.7999999999999996E-3</v>
      </c>
      <c r="E942" s="22"/>
      <c r="F942" s="23">
        <f t="shared" ref="F942:F948" si="65">TRUNC(D942*E942,2)</f>
        <v>0</v>
      </c>
    </row>
    <row r="943" spans="1:6" x14ac:dyDescent="0.25">
      <c r="A943" s="59">
        <v>88316</v>
      </c>
      <c r="B943" s="19" t="s">
        <v>11</v>
      </c>
      <c r="C943" s="24" t="s">
        <v>10</v>
      </c>
      <c r="D943" s="21">
        <v>7.7999999999999996E-3</v>
      </c>
      <c r="E943" s="22"/>
      <c r="F943" s="23">
        <f t="shared" si="65"/>
        <v>0</v>
      </c>
    </row>
    <row r="944" spans="1:6" x14ac:dyDescent="0.25">
      <c r="A944" s="67">
        <v>4229</v>
      </c>
      <c r="B944" s="19" t="s">
        <v>1135</v>
      </c>
      <c r="C944" s="24" t="s">
        <v>179</v>
      </c>
      <c r="D944" s="21">
        <v>1.2E-2</v>
      </c>
      <c r="E944" s="22"/>
      <c r="F944" s="23">
        <f t="shared" si="65"/>
        <v>0</v>
      </c>
    </row>
    <row r="945" spans="1:6" x14ac:dyDescent="0.25">
      <c r="A945" s="67" t="s">
        <v>1155</v>
      </c>
      <c r="B945" s="34" t="s">
        <v>1154</v>
      </c>
      <c r="C945" s="24" t="s">
        <v>51</v>
      </c>
      <c r="D945" s="35">
        <v>7.4999999999999997E-3</v>
      </c>
      <c r="E945" s="22"/>
      <c r="F945" s="23">
        <f t="shared" si="65"/>
        <v>0</v>
      </c>
    </row>
    <row r="946" spans="1:6" ht="22.5" x14ac:dyDescent="0.25">
      <c r="A946" s="62">
        <v>11622</v>
      </c>
      <c r="B946" s="34" t="s">
        <v>1136</v>
      </c>
      <c r="C946" s="20" t="s">
        <v>179</v>
      </c>
      <c r="D946" s="35">
        <v>7.4999999999999997E-2</v>
      </c>
      <c r="E946" s="22"/>
      <c r="F946" s="23">
        <f t="shared" si="65"/>
        <v>0</v>
      </c>
    </row>
    <row r="947" spans="1:6" x14ac:dyDescent="0.25">
      <c r="A947" s="62" t="s">
        <v>1133</v>
      </c>
      <c r="B947" s="34" t="s">
        <v>1137</v>
      </c>
      <c r="C947" s="20" t="s">
        <v>113</v>
      </c>
      <c r="D947" s="35">
        <v>1.05</v>
      </c>
      <c r="E947" s="22"/>
      <c r="F947" s="23">
        <f t="shared" si="65"/>
        <v>0</v>
      </c>
    </row>
    <row r="948" spans="1:6" ht="15.75" thickBot="1" x14ac:dyDescent="0.3">
      <c r="A948" s="62">
        <v>34</v>
      </c>
      <c r="B948" s="34" t="s">
        <v>1139</v>
      </c>
      <c r="C948" s="24" t="s">
        <v>179</v>
      </c>
      <c r="D948" s="35">
        <v>7.3999999999999996E-2</v>
      </c>
      <c r="E948" s="22"/>
      <c r="F948" s="23">
        <f t="shared" si="65"/>
        <v>0</v>
      </c>
    </row>
    <row r="949" spans="1:6" ht="15.75" thickBot="1" x14ac:dyDescent="0.3">
      <c r="A949" s="25"/>
      <c r="B949" s="26"/>
      <c r="C949" s="26"/>
      <c r="D949" s="27"/>
      <c r="E949" s="28" t="s">
        <v>12</v>
      </c>
      <c r="F949" s="29">
        <f>SUM(F941:F948)</f>
        <v>0</v>
      </c>
    </row>
    <row r="950" spans="1:6" ht="15.75" thickBot="1" x14ac:dyDescent="0.3"/>
    <row r="951" spans="1:6" ht="15.75" thickBot="1" x14ac:dyDescent="0.3">
      <c r="A951" s="1"/>
      <c r="B951" s="2" t="s">
        <v>1</v>
      </c>
      <c r="F951" s="30"/>
    </row>
    <row r="952" spans="1:6" ht="15.75" thickBot="1" x14ac:dyDescent="0.3">
      <c r="A952" s="3"/>
      <c r="B952" s="4" t="s">
        <v>2</v>
      </c>
      <c r="E952" s="5" t="s">
        <v>3</v>
      </c>
      <c r="F952" s="6"/>
    </row>
    <row r="953" spans="1:6" ht="25.5" customHeight="1" thickBot="1" x14ac:dyDescent="0.3">
      <c r="A953" s="7" t="s">
        <v>504</v>
      </c>
      <c r="B953" s="8" t="s">
        <v>505</v>
      </c>
      <c r="C953" s="9"/>
      <c r="D953" s="10"/>
      <c r="E953" s="11"/>
      <c r="F953" s="12" t="s">
        <v>47</v>
      </c>
    </row>
    <row r="954" spans="1:6" x14ac:dyDescent="0.25">
      <c r="A954" s="13" t="s">
        <v>4</v>
      </c>
      <c r="B954" s="14" t="s">
        <v>5</v>
      </c>
      <c r="C954" s="14" t="s">
        <v>6</v>
      </c>
      <c r="D954" s="15" t="s">
        <v>7</v>
      </c>
      <c r="E954" s="16" t="s">
        <v>8</v>
      </c>
      <c r="F954" s="17" t="s">
        <v>9</v>
      </c>
    </row>
    <row r="955" spans="1:6" x14ac:dyDescent="0.25">
      <c r="A955" s="59" t="s">
        <v>1132</v>
      </c>
      <c r="B955" s="19" t="s">
        <v>1134</v>
      </c>
      <c r="C955" s="20" t="s">
        <v>22</v>
      </c>
      <c r="D955" s="21">
        <v>6.1999999999999998E-3</v>
      </c>
      <c r="E955" s="22"/>
      <c r="F955" s="23">
        <f>TRUNC(D955*E955,2)</f>
        <v>0</v>
      </c>
    </row>
    <row r="956" spans="1:6" x14ac:dyDescent="0.25">
      <c r="A956" s="58">
        <v>88309</v>
      </c>
      <c r="B956" s="19" t="s">
        <v>41</v>
      </c>
      <c r="C956" s="24" t="s">
        <v>10</v>
      </c>
      <c r="D956" s="21">
        <v>7.7999999999999996E-3</v>
      </c>
      <c r="E956" s="22"/>
      <c r="F956" s="23">
        <f t="shared" ref="F956:F960" si="66">TRUNC(D956*E956,2)</f>
        <v>0</v>
      </c>
    </row>
    <row r="957" spans="1:6" x14ac:dyDescent="0.25">
      <c r="A957" s="59">
        <v>88316</v>
      </c>
      <c r="B957" s="19" t="s">
        <v>11</v>
      </c>
      <c r="C957" s="24" t="s">
        <v>10</v>
      </c>
      <c r="D957" s="21">
        <v>7.7999999999999996E-3</v>
      </c>
      <c r="E957" s="22"/>
      <c r="F957" s="23">
        <f t="shared" si="66"/>
        <v>0</v>
      </c>
    </row>
    <row r="958" spans="1:6" x14ac:dyDescent="0.25">
      <c r="A958" s="67">
        <v>4013</v>
      </c>
      <c r="B958" s="19" t="s">
        <v>327</v>
      </c>
      <c r="C958" s="24" t="s">
        <v>178</v>
      </c>
      <c r="D958" s="21">
        <v>0.3</v>
      </c>
      <c r="E958" s="22"/>
      <c r="F958" s="23">
        <f t="shared" si="66"/>
        <v>0</v>
      </c>
    </row>
    <row r="959" spans="1:6" x14ac:dyDescent="0.25">
      <c r="A959" s="67" t="s">
        <v>431</v>
      </c>
      <c r="B959" s="19" t="s">
        <v>1140</v>
      </c>
      <c r="C959" s="24" t="s">
        <v>178</v>
      </c>
      <c r="D959" s="21">
        <v>0.7</v>
      </c>
      <c r="E959" s="22"/>
      <c r="F959" s="23">
        <f t="shared" ref="F959" si="67">TRUNC(D959*E959,2)</f>
        <v>0</v>
      </c>
    </row>
    <row r="960" spans="1:6" ht="15.75" thickBot="1" x14ac:dyDescent="0.3">
      <c r="A960" s="67" t="s">
        <v>1155</v>
      </c>
      <c r="B960" s="34" t="s">
        <v>1156</v>
      </c>
      <c r="C960" s="24" t="s">
        <v>51</v>
      </c>
      <c r="D960" s="35">
        <v>7.4999999999999997E-3</v>
      </c>
      <c r="E960" s="22"/>
      <c r="F960" s="23">
        <f t="shared" si="66"/>
        <v>0</v>
      </c>
    </row>
    <row r="961" spans="1:6" ht="15.75" thickBot="1" x14ac:dyDescent="0.3">
      <c r="A961" s="25"/>
      <c r="B961" s="26"/>
      <c r="C961" s="26"/>
      <c r="D961" s="27"/>
      <c r="E961" s="28" t="s">
        <v>12</v>
      </c>
      <c r="F961" s="29">
        <f>SUM(F955:F960)</f>
        <v>0</v>
      </c>
    </row>
    <row r="962" spans="1:6" ht="15.75" thickBot="1" x14ac:dyDescent="0.3"/>
    <row r="963" spans="1:6" ht="15.75" thickBot="1" x14ac:dyDescent="0.3">
      <c r="A963" s="1"/>
      <c r="B963" s="2" t="s">
        <v>1</v>
      </c>
      <c r="F963" s="30">
        <v>94273</v>
      </c>
    </row>
    <row r="964" spans="1:6" ht="15.75" thickBot="1" x14ac:dyDescent="0.3">
      <c r="A964" s="3"/>
      <c r="B964" s="4" t="s">
        <v>2</v>
      </c>
      <c r="E964" s="5" t="s">
        <v>3</v>
      </c>
      <c r="F964" s="6"/>
    </row>
    <row r="965" spans="1:6" ht="23.25" thickBot="1" x14ac:dyDescent="0.3">
      <c r="A965" s="7" t="s">
        <v>506</v>
      </c>
      <c r="B965" s="8" t="s">
        <v>507</v>
      </c>
      <c r="C965" s="9"/>
      <c r="D965" s="10"/>
      <c r="E965" s="11"/>
      <c r="F965" s="12" t="s">
        <v>47</v>
      </c>
    </row>
    <row r="966" spans="1:6" x14ac:dyDescent="0.25">
      <c r="A966" s="13" t="s">
        <v>4</v>
      </c>
      <c r="B966" s="14" t="s">
        <v>5</v>
      </c>
      <c r="C966" s="14" t="s">
        <v>6</v>
      </c>
      <c r="D966" s="15" t="s">
        <v>7</v>
      </c>
      <c r="E966" s="16" t="s">
        <v>8</v>
      </c>
      <c r="F966" s="17" t="s">
        <v>9</v>
      </c>
    </row>
    <row r="967" spans="1:6" x14ac:dyDescent="0.25">
      <c r="A967" s="58">
        <v>88309</v>
      </c>
      <c r="B967" s="19" t="s">
        <v>41</v>
      </c>
      <c r="C967" s="24" t="s">
        <v>10</v>
      </c>
      <c r="D967" s="21">
        <v>0.39400000000000002</v>
      </c>
      <c r="E967" s="22"/>
      <c r="F967" s="23">
        <f t="shared" ref="F967:F971" si="68">TRUNC(D967*E967,2)</f>
        <v>0</v>
      </c>
    </row>
    <row r="968" spans="1:6" x14ac:dyDescent="0.25">
      <c r="A968" s="59">
        <v>88316</v>
      </c>
      <c r="B968" s="19" t="s">
        <v>11</v>
      </c>
      <c r="C968" s="24" t="s">
        <v>10</v>
      </c>
      <c r="D968" s="21">
        <v>0.39400000000000002</v>
      </c>
      <c r="E968" s="22"/>
      <c r="F968" s="23">
        <f t="shared" si="68"/>
        <v>0</v>
      </c>
    </row>
    <row r="969" spans="1:6" ht="22.5" x14ac:dyDescent="0.25">
      <c r="A969" s="67" t="s">
        <v>1148</v>
      </c>
      <c r="B969" s="19" t="s">
        <v>1142</v>
      </c>
      <c r="C969" s="24" t="s">
        <v>51</v>
      </c>
      <c r="D969" s="21">
        <v>1.0049999999999999</v>
      </c>
      <c r="E969" s="22"/>
      <c r="F969" s="23">
        <f t="shared" si="68"/>
        <v>0</v>
      </c>
    </row>
    <row r="970" spans="1:6" x14ac:dyDescent="0.25">
      <c r="A970" s="67">
        <v>370</v>
      </c>
      <c r="B970" s="19" t="s">
        <v>1055</v>
      </c>
      <c r="C970" s="24" t="s">
        <v>28</v>
      </c>
      <c r="D970" s="21">
        <v>7.0000000000000001E-3</v>
      </c>
      <c r="E970" s="22"/>
      <c r="F970" s="23">
        <f t="shared" si="68"/>
        <v>0</v>
      </c>
    </row>
    <row r="971" spans="1:6" ht="23.25" thickBot="1" x14ac:dyDescent="0.3">
      <c r="A971" s="67">
        <v>88628</v>
      </c>
      <c r="B971" s="34" t="s">
        <v>50</v>
      </c>
      <c r="C971" s="24" t="s">
        <v>28</v>
      </c>
      <c r="D971" s="35">
        <v>2E-3</v>
      </c>
      <c r="E971" s="22"/>
      <c r="F971" s="23">
        <f t="shared" si="68"/>
        <v>0</v>
      </c>
    </row>
    <row r="972" spans="1:6" ht="15.75" thickBot="1" x14ac:dyDescent="0.3">
      <c r="A972" s="25"/>
      <c r="B972" s="26"/>
      <c r="C972" s="26"/>
      <c r="D972" s="27"/>
      <c r="E972" s="28" t="s">
        <v>12</v>
      </c>
      <c r="F972" s="29">
        <f>SUM(F967:F971)</f>
        <v>0</v>
      </c>
    </row>
    <row r="973" spans="1:6" ht="15.75" thickBot="1" x14ac:dyDescent="0.3"/>
    <row r="974" spans="1:6" ht="15.75" thickBot="1" x14ac:dyDescent="0.3">
      <c r="A974" s="1"/>
      <c r="B974" s="2" t="s">
        <v>1</v>
      </c>
      <c r="F974" s="30">
        <v>94274</v>
      </c>
    </row>
    <row r="975" spans="1:6" ht="15.75" thickBot="1" x14ac:dyDescent="0.3">
      <c r="A975" s="3"/>
      <c r="B975" s="4" t="s">
        <v>2</v>
      </c>
      <c r="E975" s="5" t="s">
        <v>3</v>
      </c>
      <c r="F975" s="6"/>
    </row>
    <row r="976" spans="1:6" ht="23.25" thickBot="1" x14ac:dyDescent="0.3">
      <c r="A976" s="7" t="s">
        <v>508</v>
      </c>
      <c r="B976" s="8" t="s">
        <v>509</v>
      </c>
      <c r="C976" s="9"/>
      <c r="D976" s="10"/>
      <c r="E976" s="11"/>
      <c r="F976" s="12" t="s">
        <v>47</v>
      </c>
    </row>
    <row r="977" spans="1:6" x14ac:dyDescent="0.25">
      <c r="A977" s="13" t="s">
        <v>4</v>
      </c>
      <c r="B977" s="14" t="s">
        <v>5</v>
      </c>
      <c r="C977" s="14" t="s">
        <v>6</v>
      </c>
      <c r="D977" s="15" t="s">
        <v>7</v>
      </c>
      <c r="E977" s="16" t="s">
        <v>8</v>
      </c>
      <c r="F977" s="17" t="s">
        <v>9</v>
      </c>
    </row>
    <row r="978" spans="1:6" x14ac:dyDescent="0.25">
      <c r="A978" s="58">
        <v>88309</v>
      </c>
      <c r="B978" s="19" t="s">
        <v>41</v>
      </c>
      <c r="C978" s="24" t="s">
        <v>10</v>
      </c>
      <c r="D978" s="21">
        <v>0.48299999999999998</v>
      </c>
      <c r="E978" s="22"/>
      <c r="F978" s="23">
        <f t="shared" ref="F978:F982" si="69">TRUNC(D978*E978,2)</f>
        <v>0</v>
      </c>
    </row>
    <row r="979" spans="1:6" x14ac:dyDescent="0.25">
      <c r="A979" s="59">
        <v>88316</v>
      </c>
      <c r="B979" s="19" t="s">
        <v>11</v>
      </c>
      <c r="C979" s="24" t="s">
        <v>10</v>
      </c>
      <c r="D979" s="21">
        <v>0.48299999999999998</v>
      </c>
      <c r="E979" s="22"/>
      <c r="F979" s="23">
        <f t="shared" si="69"/>
        <v>0</v>
      </c>
    </row>
    <row r="980" spans="1:6" ht="22.5" x14ac:dyDescent="0.25">
      <c r="A980" s="67" t="s">
        <v>1141</v>
      </c>
      <c r="B980" s="19" t="s">
        <v>1142</v>
      </c>
      <c r="C980" s="24" t="s">
        <v>51</v>
      </c>
      <c r="D980" s="21">
        <v>1.0049999999999999</v>
      </c>
      <c r="E980" s="22"/>
      <c r="F980" s="23">
        <f t="shared" si="69"/>
        <v>0</v>
      </c>
    </row>
    <row r="981" spans="1:6" x14ac:dyDescent="0.25">
      <c r="A981" s="67">
        <v>370</v>
      </c>
      <c r="B981" s="19" t="s">
        <v>1055</v>
      </c>
      <c r="C981" s="24" t="s">
        <v>28</v>
      </c>
      <c r="D981" s="21">
        <v>7.0000000000000001E-3</v>
      </c>
      <c r="E981" s="22"/>
      <c r="F981" s="23">
        <f t="shared" si="69"/>
        <v>0</v>
      </c>
    </row>
    <row r="982" spans="1:6" ht="23.25" thickBot="1" x14ac:dyDescent="0.3">
      <c r="A982" s="67">
        <v>88628</v>
      </c>
      <c r="B982" s="34" t="s">
        <v>50</v>
      </c>
      <c r="C982" s="24" t="s">
        <v>28</v>
      </c>
      <c r="D982" s="35">
        <v>2E-3</v>
      </c>
      <c r="E982" s="22"/>
      <c r="F982" s="23">
        <f t="shared" si="69"/>
        <v>0</v>
      </c>
    </row>
    <row r="983" spans="1:6" ht="15.75" thickBot="1" x14ac:dyDescent="0.3">
      <c r="A983" s="25"/>
      <c r="B983" s="26"/>
      <c r="C983" s="26"/>
      <c r="D983" s="27"/>
      <c r="E983" s="28" t="s">
        <v>12</v>
      </c>
      <c r="F983" s="29">
        <f>SUM(F978:F982)</f>
        <v>0</v>
      </c>
    </row>
    <row r="984" spans="1:6" ht="15.75" thickBot="1" x14ac:dyDescent="0.3"/>
    <row r="985" spans="1:6" ht="15.75" thickBot="1" x14ac:dyDescent="0.3">
      <c r="A985" s="1"/>
      <c r="B985" s="2" t="s">
        <v>1</v>
      </c>
      <c r="F985" s="30">
        <v>94269</v>
      </c>
    </row>
    <row r="986" spans="1:6" ht="15.75" thickBot="1" x14ac:dyDescent="0.3">
      <c r="A986" s="3"/>
      <c r="B986" s="4" t="s">
        <v>2</v>
      </c>
      <c r="E986" s="5" t="s">
        <v>3</v>
      </c>
      <c r="F986" s="6"/>
    </row>
    <row r="987" spans="1:6" ht="26.25" customHeight="1" thickBot="1" x14ac:dyDescent="0.3">
      <c r="A987" s="7" t="s">
        <v>510</v>
      </c>
      <c r="B987" s="8" t="s">
        <v>511</v>
      </c>
      <c r="C987" s="9"/>
      <c r="D987" s="10"/>
      <c r="E987" s="11"/>
      <c r="F987" s="12" t="s">
        <v>47</v>
      </c>
    </row>
    <row r="988" spans="1:6" x14ac:dyDescent="0.25">
      <c r="A988" s="13" t="s">
        <v>4</v>
      </c>
      <c r="B988" s="14" t="s">
        <v>5</v>
      </c>
      <c r="C988" s="14" t="s">
        <v>6</v>
      </c>
      <c r="D988" s="15" t="s">
        <v>7</v>
      </c>
      <c r="E988" s="16" t="s">
        <v>8</v>
      </c>
      <c r="F988" s="17" t="s">
        <v>9</v>
      </c>
    </row>
    <row r="989" spans="1:6" x14ac:dyDescent="0.25">
      <c r="A989" s="59" t="s">
        <v>1143</v>
      </c>
      <c r="B989" s="19" t="s">
        <v>1144</v>
      </c>
      <c r="C989" s="20" t="s">
        <v>22</v>
      </c>
      <c r="D989" s="21">
        <v>2.5000000000000001E-2</v>
      </c>
      <c r="E989" s="22"/>
      <c r="F989" s="23">
        <f>TRUNC(D989*E989,2)</f>
        <v>0</v>
      </c>
    </row>
    <row r="990" spans="1:6" x14ac:dyDescent="0.25">
      <c r="A990" s="59" t="s">
        <v>1143</v>
      </c>
      <c r="B990" s="19" t="s">
        <v>1144</v>
      </c>
      <c r="C990" s="24" t="s">
        <v>23</v>
      </c>
      <c r="D990" s="21">
        <v>0.127</v>
      </c>
      <c r="E990" s="22"/>
      <c r="F990" s="23">
        <v>0</v>
      </c>
    </row>
    <row r="991" spans="1:6" x14ac:dyDescent="0.25">
      <c r="A991" s="58">
        <v>88309</v>
      </c>
      <c r="B991" s="19" t="s">
        <v>41</v>
      </c>
      <c r="C991" s="24" t="s">
        <v>10</v>
      </c>
      <c r="D991" s="21">
        <v>0.43799999999999994</v>
      </c>
      <c r="E991" s="22"/>
      <c r="F991" s="23">
        <f t="shared" ref="F991:F995" si="70">TRUNC(D991*E991,2)</f>
        <v>0</v>
      </c>
    </row>
    <row r="992" spans="1:6" x14ac:dyDescent="0.25">
      <c r="A992" s="59">
        <v>88316</v>
      </c>
      <c r="B992" s="19" t="s">
        <v>11</v>
      </c>
      <c r="C992" s="24" t="s">
        <v>10</v>
      </c>
      <c r="D992" s="21">
        <v>0.57299999999999995</v>
      </c>
      <c r="E992" s="22"/>
      <c r="F992" s="23">
        <f t="shared" si="70"/>
        <v>0</v>
      </c>
    </row>
    <row r="993" spans="1:6" ht="22.5" x14ac:dyDescent="0.25">
      <c r="A993" s="67">
        <v>34492</v>
      </c>
      <c r="B993" s="19" t="s">
        <v>1145</v>
      </c>
      <c r="C993" s="24" t="s">
        <v>28</v>
      </c>
      <c r="D993" s="21">
        <v>0.1</v>
      </c>
      <c r="E993" s="22"/>
      <c r="F993" s="23">
        <f t="shared" si="70"/>
        <v>0</v>
      </c>
    </row>
    <row r="994" spans="1:6" x14ac:dyDescent="0.25">
      <c r="A994" s="67">
        <v>370</v>
      </c>
      <c r="B994" s="19" t="s">
        <v>1055</v>
      </c>
      <c r="C994" s="24" t="s">
        <v>28</v>
      </c>
      <c r="D994" s="21">
        <v>0.02</v>
      </c>
      <c r="E994" s="22"/>
      <c r="F994" s="23">
        <f t="shared" si="70"/>
        <v>0</v>
      </c>
    </row>
    <row r="995" spans="1:6" ht="23.25" thickBot="1" x14ac:dyDescent="0.3">
      <c r="A995" s="67">
        <v>87316</v>
      </c>
      <c r="B995" s="34" t="s">
        <v>826</v>
      </c>
      <c r="C995" s="24" t="s">
        <v>28</v>
      </c>
      <c r="D995" s="35">
        <v>4.0000000000000001E-3</v>
      </c>
      <c r="E995" s="22"/>
      <c r="F995" s="23">
        <f t="shared" si="70"/>
        <v>0</v>
      </c>
    </row>
    <row r="996" spans="1:6" ht="15.75" thickBot="1" x14ac:dyDescent="0.3">
      <c r="A996" s="25"/>
      <c r="B996" s="26"/>
      <c r="C996" s="26"/>
      <c r="D996" s="27"/>
      <c r="E996" s="28" t="s">
        <v>12</v>
      </c>
      <c r="F996" s="29">
        <f>SUM(F989:F995)</f>
        <v>0</v>
      </c>
    </row>
    <row r="997" spans="1:6" ht="15.75" thickBot="1" x14ac:dyDescent="0.3"/>
    <row r="998" spans="1:6" ht="15.75" thickBot="1" x14ac:dyDescent="0.3">
      <c r="A998" s="1"/>
      <c r="B998" s="2" t="s">
        <v>1</v>
      </c>
      <c r="F998" s="30">
        <v>94270</v>
      </c>
    </row>
    <row r="999" spans="1:6" ht="15.75" thickBot="1" x14ac:dyDescent="0.3">
      <c r="A999" s="3"/>
      <c r="B999" s="4" t="s">
        <v>2</v>
      </c>
      <c r="E999" s="5" t="s">
        <v>3</v>
      </c>
      <c r="F999" s="6"/>
    </row>
    <row r="1000" spans="1:6" ht="34.5" thickBot="1" x14ac:dyDescent="0.3">
      <c r="A1000" s="7" t="s">
        <v>512</v>
      </c>
      <c r="B1000" s="8" t="s">
        <v>513</v>
      </c>
      <c r="C1000" s="9"/>
      <c r="D1000" s="10"/>
      <c r="E1000" s="11"/>
      <c r="F1000" s="12" t="s">
        <v>47</v>
      </c>
    </row>
    <row r="1001" spans="1:6" x14ac:dyDescent="0.25">
      <c r="A1001" s="13" t="s">
        <v>4</v>
      </c>
      <c r="B1001" s="14" t="s">
        <v>5</v>
      </c>
      <c r="C1001" s="14" t="s">
        <v>6</v>
      </c>
      <c r="D1001" s="15" t="s">
        <v>7</v>
      </c>
      <c r="E1001" s="16" t="s">
        <v>8</v>
      </c>
      <c r="F1001" s="17" t="s">
        <v>9</v>
      </c>
    </row>
    <row r="1002" spans="1:6" x14ac:dyDescent="0.25">
      <c r="A1002" s="59" t="s">
        <v>1143</v>
      </c>
      <c r="B1002" s="19" t="s">
        <v>1144</v>
      </c>
      <c r="C1002" s="20" t="s">
        <v>22</v>
      </c>
      <c r="D1002" s="21">
        <v>3.5999999999999997E-2</v>
      </c>
      <c r="E1002" s="22"/>
      <c r="F1002" s="23">
        <f>TRUNC(D1002*E1002,2)</f>
        <v>0</v>
      </c>
    </row>
    <row r="1003" spans="1:6" x14ac:dyDescent="0.25">
      <c r="A1003" s="59" t="s">
        <v>1143</v>
      </c>
      <c r="B1003" s="19" t="s">
        <v>1144</v>
      </c>
      <c r="C1003" s="24" t="s">
        <v>23</v>
      </c>
      <c r="D1003" s="21">
        <v>0.18099999999999999</v>
      </c>
      <c r="E1003" s="22"/>
      <c r="F1003" s="23">
        <v>0</v>
      </c>
    </row>
    <row r="1004" spans="1:6" x14ac:dyDescent="0.25">
      <c r="A1004" s="58">
        <v>88309</v>
      </c>
      <c r="B1004" s="19" t="s">
        <v>41</v>
      </c>
      <c r="C1004" s="24" t="s">
        <v>10</v>
      </c>
      <c r="D1004" s="21">
        <v>0.56899999999999995</v>
      </c>
      <c r="E1004" s="22"/>
      <c r="F1004" s="23">
        <f t="shared" ref="F1004:F1008" si="71">TRUNC(D1004*E1004,2)</f>
        <v>0</v>
      </c>
    </row>
    <row r="1005" spans="1:6" x14ac:dyDescent="0.25">
      <c r="A1005" s="59">
        <v>88316</v>
      </c>
      <c r="B1005" s="19" t="s">
        <v>11</v>
      </c>
      <c r="C1005" s="24" t="s">
        <v>10</v>
      </c>
      <c r="D1005" s="21">
        <v>0.70299999999999996</v>
      </c>
      <c r="E1005" s="22"/>
      <c r="F1005" s="23">
        <f t="shared" si="71"/>
        <v>0</v>
      </c>
    </row>
    <row r="1006" spans="1:6" ht="22.5" x14ac:dyDescent="0.25">
      <c r="A1006" s="67">
        <v>34492</v>
      </c>
      <c r="B1006" s="19" t="s">
        <v>1145</v>
      </c>
      <c r="C1006" s="24" t="s">
        <v>28</v>
      </c>
      <c r="D1006" s="21">
        <v>0.1</v>
      </c>
      <c r="E1006" s="22"/>
      <c r="F1006" s="23">
        <f t="shared" si="71"/>
        <v>0</v>
      </c>
    </row>
    <row r="1007" spans="1:6" x14ac:dyDescent="0.25">
      <c r="A1007" s="67">
        <v>370</v>
      </c>
      <c r="B1007" s="19" t="s">
        <v>1055</v>
      </c>
      <c r="C1007" s="24" t="s">
        <v>28</v>
      </c>
      <c r="D1007" s="21">
        <v>0.02</v>
      </c>
      <c r="E1007" s="22"/>
      <c r="F1007" s="23">
        <f t="shared" si="71"/>
        <v>0</v>
      </c>
    </row>
    <row r="1008" spans="1:6" ht="23.25" thickBot="1" x14ac:dyDescent="0.3">
      <c r="A1008" s="67">
        <v>87316</v>
      </c>
      <c r="B1008" s="34" t="s">
        <v>826</v>
      </c>
      <c r="C1008" s="24" t="s">
        <v>28</v>
      </c>
      <c r="D1008" s="35">
        <v>4.0000000000000001E-3</v>
      </c>
      <c r="E1008" s="22"/>
      <c r="F1008" s="23">
        <f t="shared" si="71"/>
        <v>0</v>
      </c>
    </row>
    <row r="1009" spans="1:6" ht="15.75" thickBot="1" x14ac:dyDescent="0.3">
      <c r="A1009" s="25"/>
      <c r="B1009" s="26"/>
      <c r="C1009" s="26"/>
      <c r="D1009" s="27"/>
      <c r="E1009" s="28" t="s">
        <v>12</v>
      </c>
      <c r="F1009" s="29">
        <f>SUM(F1002:F1008)</f>
        <v>0</v>
      </c>
    </row>
    <row r="1010" spans="1:6" ht="15.75" thickBot="1" x14ac:dyDescent="0.3"/>
    <row r="1011" spans="1:6" ht="15.75" thickBot="1" x14ac:dyDescent="0.3">
      <c r="A1011" s="1"/>
      <c r="B1011" s="2" t="s">
        <v>1</v>
      </c>
      <c r="F1011" s="30"/>
    </row>
    <row r="1012" spans="1:6" ht="15.75" thickBot="1" x14ac:dyDescent="0.3">
      <c r="A1012" s="3"/>
      <c r="B1012" s="4" t="s">
        <v>2</v>
      </c>
      <c r="E1012" s="5" t="s">
        <v>3</v>
      </c>
      <c r="F1012" s="6"/>
    </row>
    <row r="1013" spans="1:6" ht="23.25" thickBot="1" x14ac:dyDescent="0.3">
      <c r="A1013" s="7" t="s">
        <v>514</v>
      </c>
      <c r="B1013" s="8" t="s">
        <v>515</v>
      </c>
      <c r="C1013" s="9"/>
      <c r="D1013" s="10"/>
      <c r="E1013" s="11"/>
      <c r="F1013" s="12" t="s">
        <v>47</v>
      </c>
    </row>
    <row r="1014" spans="1:6" x14ac:dyDescent="0.25">
      <c r="A1014" s="13" t="s">
        <v>4</v>
      </c>
      <c r="B1014" s="14" t="s">
        <v>5</v>
      </c>
      <c r="C1014" s="14" t="s">
        <v>6</v>
      </c>
      <c r="D1014" s="15" t="s">
        <v>7</v>
      </c>
      <c r="E1014" s="16" t="s">
        <v>8</v>
      </c>
      <c r="F1014" s="17" t="s">
        <v>9</v>
      </c>
    </row>
    <row r="1015" spans="1:6" x14ac:dyDescent="0.25">
      <c r="A1015" s="58">
        <v>88309</v>
      </c>
      <c r="B1015" s="19" t="s">
        <v>41</v>
      </c>
      <c r="C1015" s="24" t="s">
        <v>10</v>
      </c>
      <c r="D1015" s="21">
        <v>0.39400000000000002</v>
      </c>
      <c r="E1015" s="22"/>
      <c r="F1015" s="23">
        <f t="shared" ref="F1015:F1019" si="72">TRUNC(D1015*E1015,2)</f>
        <v>0</v>
      </c>
    </row>
    <row r="1016" spans="1:6" x14ac:dyDescent="0.25">
      <c r="A1016" s="59">
        <v>88316</v>
      </c>
      <c r="B1016" s="19" t="s">
        <v>11</v>
      </c>
      <c r="C1016" s="24" t="s">
        <v>10</v>
      </c>
      <c r="D1016" s="21">
        <v>0.39400000000000002</v>
      </c>
      <c r="E1016" s="22"/>
      <c r="F1016" s="23">
        <f t="shared" si="72"/>
        <v>0</v>
      </c>
    </row>
    <row r="1017" spans="1:6" ht="22.5" x14ac:dyDescent="0.25">
      <c r="A1017" s="67" t="s">
        <v>1146</v>
      </c>
      <c r="B1017" s="19" t="s">
        <v>1147</v>
      </c>
      <c r="C1017" s="24" t="s">
        <v>51</v>
      </c>
      <c r="D1017" s="21">
        <v>1.0049999999999999</v>
      </c>
      <c r="E1017" s="22"/>
      <c r="F1017" s="23">
        <f t="shared" si="72"/>
        <v>0</v>
      </c>
    </row>
    <row r="1018" spans="1:6" x14ac:dyDescent="0.25">
      <c r="A1018" s="67">
        <v>370</v>
      </c>
      <c r="B1018" s="19" t="s">
        <v>1055</v>
      </c>
      <c r="C1018" s="24" t="s">
        <v>28</v>
      </c>
      <c r="D1018" s="21">
        <v>7.0000000000000001E-3</v>
      </c>
      <c r="E1018" s="22"/>
      <c r="F1018" s="23">
        <f t="shared" si="72"/>
        <v>0</v>
      </c>
    </row>
    <row r="1019" spans="1:6" ht="23.25" thickBot="1" x14ac:dyDescent="0.3">
      <c r="A1019" s="67">
        <v>88628</v>
      </c>
      <c r="B1019" s="34" t="s">
        <v>50</v>
      </c>
      <c r="C1019" s="24" t="s">
        <v>28</v>
      </c>
      <c r="D1019" s="35">
        <v>2E-3</v>
      </c>
      <c r="E1019" s="22"/>
      <c r="F1019" s="23">
        <f t="shared" si="72"/>
        <v>0</v>
      </c>
    </row>
    <row r="1020" spans="1:6" ht="15.75" thickBot="1" x14ac:dyDescent="0.3">
      <c r="A1020" s="25"/>
      <c r="B1020" s="26"/>
      <c r="C1020" s="26"/>
      <c r="D1020" s="27"/>
      <c r="E1020" s="28" t="s">
        <v>12</v>
      </c>
      <c r="F1020" s="29">
        <f>SUM(F1015:F1019)</f>
        <v>0</v>
      </c>
    </row>
    <row r="1021" spans="1:6" ht="15.75" thickBot="1" x14ac:dyDescent="0.3"/>
    <row r="1022" spans="1:6" ht="15.75" thickBot="1" x14ac:dyDescent="0.3">
      <c r="A1022" s="1"/>
      <c r="B1022" s="2" t="s">
        <v>1</v>
      </c>
      <c r="F1022" s="30"/>
    </row>
    <row r="1023" spans="1:6" ht="15.75" thickBot="1" x14ac:dyDescent="0.3">
      <c r="A1023" s="3"/>
      <c r="B1023" s="4" t="s">
        <v>2</v>
      </c>
      <c r="E1023" s="5" t="s">
        <v>3</v>
      </c>
      <c r="F1023" s="6"/>
    </row>
    <row r="1024" spans="1:6" ht="22.5" customHeight="1" thickBot="1" x14ac:dyDescent="0.3">
      <c r="A1024" s="7" t="s">
        <v>516</v>
      </c>
      <c r="B1024" s="8" t="s">
        <v>517</v>
      </c>
      <c r="C1024" s="9"/>
      <c r="D1024" s="10"/>
      <c r="E1024" s="11"/>
      <c r="F1024" s="12" t="s">
        <v>47</v>
      </c>
    </row>
    <row r="1025" spans="1:6" x14ac:dyDescent="0.25">
      <c r="A1025" s="13" t="s">
        <v>4</v>
      </c>
      <c r="B1025" s="14" t="s">
        <v>5</v>
      </c>
      <c r="C1025" s="14" t="s">
        <v>6</v>
      </c>
      <c r="D1025" s="15" t="s">
        <v>7</v>
      </c>
      <c r="E1025" s="16" t="s">
        <v>8</v>
      </c>
      <c r="F1025" s="17" t="s">
        <v>9</v>
      </c>
    </row>
    <row r="1026" spans="1:6" x14ac:dyDescent="0.25">
      <c r="A1026" s="59" t="s">
        <v>1143</v>
      </c>
      <c r="B1026" s="19" t="s">
        <v>1144</v>
      </c>
      <c r="C1026" s="20" t="s">
        <v>22</v>
      </c>
      <c r="D1026" s="21">
        <v>2.5000000000000001E-2</v>
      </c>
      <c r="E1026" s="22"/>
      <c r="F1026" s="23">
        <f>TRUNC(D1026*E1026,2)</f>
        <v>0</v>
      </c>
    </row>
    <row r="1027" spans="1:6" x14ac:dyDescent="0.25">
      <c r="A1027" s="59" t="s">
        <v>1143</v>
      </c>
      <c r="B1027" s="19" t="s">
        <v>1144</v>
      </c>
      <c r="C1027" s="24" t="s">
        <v>23</v>
      </c>
      <c r="D1027" s="21">
        <v>0.127</v>
      </c>
      <c r="E1027" s="22"/>
      <c r="F1027" s="23">
        <v>0</v>
      </c>
    </row>
    <row r="1028" spans="1:6" x14ac:dyDescent="0.25">
      <c r="A1028" s="58">
        <v>88309</v>
      </c>
      <c r="B1028" s="19" t="s">
        <v>41</v>
      </c>
      <c r="C1028" s="24" t="s">
        <v>10</v>
      </c>
      <c r="D1028" s="21">
        <v>0.43799999999999994</v>
      </c>
      <c r="E1028" s="22"/>
      <c r="F1028" s="23">
        <f t="shared" ref="F1028:F1032" si="73">TRUNC(D1028*E1028,2)</f>
        <v>0</v>
      </c>
    </row>
    <row r="1029" spans="1:6" x14ac:dyDescent="0.25">
      <c r="A1029" s="59">
        <v>88316</v>
      </c>
      <c r="B1029" s="19" t="s">
        <v>11</v>
      </c>
      <c r="C1029" s="24" t="s">
        <v>10</v>
      </c>
      <c r="D1029" s="21">
        <v>0.57299999999999995</v>
      </c>
      <c r="E1029" s="22"/>
      <c r="F1029" s="23">
        <f t="shared" si="73"/>
        <v>0</v>
      </c>
    </row>
    <row r="1030" spans="1:6" ht="22.5" x14ac:dyDescent="0.25">
      <c r="A1030" s="67">
        <v>34492</v>
      </c>
      <c r="B1030" s="19" t="s">
        <v>1145</v>
      </c>
      <c r="C1030" s="24" t="s">
        <v>28</v>
      </c>
      <c r="D1030" s="21">
        <v>7.5000000000000011E-2</v>
      </c>
      <c r="E1030" s="22"/>
      <c r="F1030" s="23">
        <f t="shared" si="73"/>
        <v>0</v>
      </c>
    </row>
    <row r="1031" spans="1:6" x14ac:dyDescent="0.25">
      <c r="A1031" s="67">
        <v>370</v>
      </c>
      <c r="B1031" s="19" t="s">
        <v>1055</v>
      </c>
      <c r="C1031" s="24" t="s">
        <v>28</v>
      </c>
      <c r="D1031" s="21">
        <v>0.02</v>
      </c>
      <c r="E1031" s="22"/>
      <c r="F1031" s="23">
        <f t="shared" si="73"/>
        <v>0</v>
      </c>
    </row>
    <row r="1032" spans="1:6" ht="23.25" thickBot="1" x14ac:dyDescent="0.3">
      <c r="A1032" s="67">
        <v>87316</v>
      </c>
      <c r="B1032" s="34" t="s">
        <v>826</v>
      </c>
      <c r="C1032" s="24" t="s">
        <v>28</v>
      </c>
      <c r="D1032" s="35">
        <v>4.0000000000000001E-3</v>
      </c>
      <c r="E1032" s="22"/>
      <c r="F1032" s="23">
        <f t="shared" si="73"/>
        <v>0</v>
      </c>
    </row>
    <row r="1033" spans="1:6" ht="15.75" thickBot="1" x14ac:dyDescent="0.3">
      <c r="A1033" s="25"/>
      <c r="B1033" s="26"/>
      <c r="C1033" s="26"/>
      <c r="D1033" s="27"/>
      <c r="E1033" s="28" t="s">
        <v>12</v>
      </c>
      <c r="F1033" s="29">
        <f>SUM(F1026:F1032)</f>
        <v>0</v>
      </c>
    </row>
    <row r="1034" spans="1:6" ht="15.75" thickBot="1" x14ac:dyDescent="0.3"/>
    <row r="1035" spans="1:6" ht="15.75" thickBot="1" x14ac:dyDescent="0.3">
      <c r="A1035" s="1"/>
      <c r="B1035" s="2" t="s">
        <v>1</v>
      </c>
      <c r="F1035" s="30">
        <v>94265</v>
      </c>
    </row>
    <row r="1036" spans="1:6" ht="15.75" thickBot="1" x14ac:dyDescent="0.3">
      <c r="A1036" s="3"/>
      <c r="B1036" s="4" t="s">
        <v>2</v>
      </c>
      <c r="E1036" s="5" t="s">
        <v>3</v>
      </c>
      <c r="F1036" s="6"/>
    </row>
    <row r="1037" spans="1:6" ht="27" customHeight="1" thickBot="1" x14ac:dyDescent="0.3">
      <c r="A1037" s="7" t="s">
        <v>518</v>
      </c>
      <c r="B1037" s="8" t="s">
        <v>519</v>
      </c>
      <c r="C1037" s="9"/>
      <c r="D1037" s="10"/>
      <c r="E1037" s="11"/>
      <c r="F1037" s="12" t="s">
        <v>47</v>
      </c>
    </row>
    <row r="1038" spans="1:6" x14ac:dyDescent="0.25">
      <c r="A1038" s="13" t="s">
        <v>4</v>
      </c>
      <c r="B1038" s="14" t="s">
        <v>5</v>
      </c>
      <c r="C1038" s="14" t="s">
        <v>6</v>
      </c>
      <c r="D1038" s="15" t="s">
        <v>7</v>
      </c>
      <c r="E1038" s="16" t="s">
        <v>8</v>
      </c>
      <c r="F1038" s="17" t="s">
        <v>9</v>
      </c>
    </row>
    <row r="1039" spans="1:6" x14ac:dyDescent="0.25">
      <c r="A1039" s="59" t="s">
        <v>1143</v>
      </c>
      <c r="B1039" s="19" t="s">
        <v>1144</v>
      </c>
      <c r="C1039" s="20" t="s">
        <v>22</v>
      </c>
      <c r="D1039" s="21">
        <v>1.7000000000000001E-2</v>
      </c>
      <c r="E1039" s="22"/>
      <c r="F1039" s="23">
        <f>TRUNC(D1039*E1039,2)</f>
        <v>0</v>
      </c>
    </row>
    <row r="1040" spans="1:6" x14ac:dyDescent="0.25">
      <c r="A1040" s="59" t="s">
        <v>1143</v>
      </c>
      <c r="B1040" s="19" t="s">
        <v>1144</v>
      </c>
      <c r="C1040" s="24" t="s">
        <v>23</v>
      </c>
      <c r="D1040" s="21">
        <v>8.3000000000000004E-2</v>
      </c>
      <c r="E1040" s="22"/>
      <c r="F1040" s="23">
        <v>0</v>
      </c>
    </row>
    <row r="1041" spans="1:6" x14ac:dyDescent="0.25">
      <c r="A1041" s="58">
        <v>88309</v>
      </c>
      <c r="B1041" s="19" t="s">
        <v>41</v>
      </c>
      <c r="C1041" s="24" t="s">
        <v>10</v>
      </c>
      <c r="D1041" s="21">
        <v>0.33300000000000002</v>
      </c>
      <c r="E1041" s="22"/>
      <c r="F1041" s="23">
        <f t="shared" ref="F1041:F1045" si="74">TRUNC(D1041*E1041,2)</f>
        <v>0</v>
      </c>
    </row>
    <row r="1042" spans="1:6" x14ac:dyDescent="0.25">
      <c r="A1042" s="59">
        <v>88316</v>
      </c>
      <c r="B1042" s="19" t="s">
        <v>11</v>
      </c>
      <c r="C1042" s="24" t="s">
        <v>10</v>
      </c>
      <c r="D1042" s="21">
        <v>0.46700000000000003</v>
      </c>
      <c r="E1042" s="22"/>
      <c r="F1042" s="23">
        <f t="shared" si="74"/>
        <v>0</v>
      </c>
    </row>
    <row r="1043" spans="1:6" ht="22.5" x14ac:dyDescent="0.25">
      <c r="A1043" s="67">
        <v>34492</v>
      </c>
      <c r="B1043" s="19" t="s">
        <v>1145</v>
      </c>
      <c r="C1043" s="24" t="s">
        <v>28</v>
      </c>
      <c r="D1043" s="21">
        <v>0.05</v>
      </c>
      <c r="E1043" s="22"/>
      <c r="F1043" s="23">
        <f t="shared" si="74"/>
        <v>0</v>
      </c>
    </row>
    <row r="1044" spans="1:6" x14ac:dyDescent="0.25">
      <c r="A1044" s="67">
        <v>370</v>
      </c>
      <c r="B1044" s="19" t="s">
        <v>1055</v>
      </c>
      <c r="C1044" s="24" t="s">
        <v>28</v>
      </c>
      <c r="D1044" s="21">
        <v>7.0000000000000001E-3</v>
      </c>
      <c r="E1044" s="22"/>
      <c r="F1044" s="23">
        <f t="shared" si="74"/>
        <v>0</v>
      </c>
    </row>
    <row r="1045" spans="1:6" ht="23.25" thickBot="1" x14ac:dyDescent="0.3">
      <c r="A1045" s="67">
        <v>87316</v>
      </c>
      <c r="B1045" s="34" t="s">
        <v>826</v>
      </c>
      <c r="C1045" s="24" t="s">
        <v>28</v>
      </c>
      <c r="D1045" s="35">
        <v>2E-3</v>
      </c>
      <c r="E1045" s="22"/>
      <c r="F1045" s="23">
        <f t="shared" si="74"/>
        <v>0</v>
      </c>
    </row>
    <row r="1046" spans="1:6" ht="15.75" thickBot="1" x14ac:dyDescent="0.3">
      <c r="A1046" s="25"/>
      <c r="B1046" s="26"/>
      <c r="C1046" s="26"/>
      <c r="D1046" s="27"/>
      <c r="E1046" s="28" t="s">
        <v>12</v>
      </c>
      <c r="F1046" s="29">
        <f>SUM(F1039:F1045)</f>
        <v>0</v>
      </c>
    </row>
    <row r="1047" spans="1:6" ht="15.75" thickBot="1" x14ac:dyDescent="0.3"/>
    <row r="1048" spans="1:6" ht="15.75" thickBot="1" x14ac:dyDescent="0.3">
      <c r="A1048" s="1"/>
      <c r="B1048" s="2" t="s">
        <v>1</v>
      </c>
      <c r="F1048" s="30">
        <v>94266</v>
      </c>
    </row>
    <row r="1049" spans="1:6" ht="15.75" thickBot="1" x14ac:dyDescent="0.3">
      <c r="A1049" s="3"/>
      <c r="B1049" s="4" t="s">
        <v>2</v>
      </c>
      <c r="E1049" s="5" t="s">
        <v>3</v>
      </c>
      <c r="F1049" s="6"/>
    </row>
    <row r="1050" spans="1:6" ht="24" customHeight="1" thickBot="1" x14ac:dyDescent="0.3">
      <c r="A1050" s="7" t="s">
        <v>520</v>
      </c>
      <c r="B1050" s="8" t="s">
        <v>521</v>
      </c>
      <c r="C1050" s="9"/>
      <c r="D1050" s="10"/>
      <c r="E1050" s="11"/>
      <c r="F1050" s="12" t="s">
        <v>47</v>
      </c>
    </row>
    <row r="1051" spans="1:6" x14ac:dyDescent="0.25">
      <c r="A1051" s="13" t="s">
        <v>4</v>
      </c>
      <c r="B1051" s="14" t="s">
        <v>5</v>
      </c>
      <c r="C1051" s="14" t="s">
        <v>6</v>
      </c>
      <c r="D1051" s="15" t="s">
        <v>7</v>
      </c>
      <c r="E1051" s="16" t="s">
        <v>8</v>
      </c>
      <c r="F1051" s="17" t="s">
        <v>9</v>
      </c>
    </row>
    <row r="1052" spans="1:6" x14ac:dyDescent="0.25">
      <c r="A1052" s="59" t="s">
        <v>1143</v>
      </c>
      <c r="B1052" s="19" t="s">
        <v>1144</v>
      </c>
      <c r="C1052" s="20" t="s">
        <v>22</v>
      </c>
      <c r="D1052" s="21">
        <v>2.4E-2</v>
      </c>
      <c r="E1052" s="22"/>
      <c r="F1052" s="23">
        <f>TRUNC(D1052*E1052,2)</f>
        <v>0</v>
      </c>
    </row>
    <row r="1053" spans="1:6" x14ac:dyDescent="0.25">
      <c r="A1053" s="59" t="s">
        <v>1143</v>
      </c>
      <c r="B1053" s="19" t="s">
        <v>1144</v>
      </c>
      <c r="C1053" s="24" t="s">
        <v>23</v>
      </c>
      <c r="D1053" s="21">
        <v>0.11799999999999999</v>
      </c>
      <c r="E1053" s="22"/>
      <c r="F1053" s="23">
        <v>0</v>
      </c>
    </row>
    <row r="1054" spans="1:6" x14ac:dyDescent="0.25">
      <c r="A1054" s="58">
        <v>88309</v>
      </c>
      <c r="B1054" s="19" t="s">
        <v>41</v>
      </c>
      <c r="C1054" s="24" t="s">
        <v>10</v>
      </c>
      <c r="D1054" s="21">
        <v>0.41800000000000004</v>
      </c>
      <c r="E1054" s="22"/>
      <c r="F1054" s="23">
        <f t="shared" ref="F1054:F1058" si="75">TRUNC(D1054*E1054,2)</f>
        <v>0</v>
      </c>
    </row>
    <row r="1055" spans="1:6" x14ac:dyDescent="0.25">
      <c r="A1055" s="59">
        <v>88316</v>
      </c>
      <c r="B1055" s="19" t="s">
        <v>11</v>
      </c>
      <c r="C1055" s="24" t="s">
        <v>10</v>
      </c>
      <c r="D1055" s="21">
        <v>0.55200000000000005</v>
      </c>
      <c r="E1055" s="22"/>
      <c r="F1055" s="23">
        <f t="shared" si="75"/>
        <v>0</v>
      </c>
    </row>
    <row r="1056" spans="1:6" ht="22.5" x14ac:dyDescent="0.25">
      <c r="A1056" s="67">
        <v>34492</v>
      </c>
      <c r="B1056" s="19" t="s">
        <v>1145</v>
      </c>
      <c r="C1056" s="24" t="s">
        <v>28</v>
      </c>
      <c r="D1056" s="21">
        <v>0.05</v>
      </c>
      <c r="E1056" s="22"/>
      <c r="F1056" s="23">
        <f t="shared" si="75"/>
        <v>0</v>
      </c>
    </row>
    <row r="1057" spans="1:6" x14ac:dyDescent="0.25">
      <c r="A1057" s="67">
        <v>370</v>
      </c>
      <c r="B1057" s="19" t="s">
        <v>1055</v>
      </c>
      <c r="C1057" s="24" t="s">
        <v>28</v>
      </c>
      <c r="D1057" s="21">
        <v>7.0000000000000001E-3</v>
      </c>
      <c r="E1057" s="22"/>
      <c r="F1057" s="23">
        <f t="shared" si="75"/>
        <v>0</v>
      </c>
    </row>
    <row r="1058" spans="1:6" ht="23.25" thickBot="1" x14ac:dyDescent="0.3">
      <c r="A1058" s="67">
        <v>87316</v>
      </c>
      <c r="B1058" s="34" t="s">
        <v>826</v>
      </c>
      <c r="C1058" s="24" t="s">
        <v>28</v>
      </c>
      <c r="D1058" s="35">
        <v>2E-3</v>
      </c>
      <c r="E1058" s="22"/>
      <c r="F1058" s="23">
        <f t="shared" si="75"/>
        <v>0</v>
      </c>
    </row>
    <row r="1059" spans="1:6" ht="15.75" thickBot="1" x14ac:dyDescent="0.3">
      <c r="A1059" s="25"/>
      <c r="B1059" s="26"/>
      <c r="C1059" s="26"/>
      <c r="D1059" s="27"/>
      <c r="E1059" s="28" t="s">
        <v>12</v>
      </c>
      <c r="F1059" s="29">
        <f>SUM(F1052:F1058)</f>
        <v>0</v>
      </c>
    </row>
    <row r="1060" spans="1:6" ht="15.75" thickBot="1" x14ac:dyDescent="0.3"/>
    <row r="1061" spans="1:6" ht="15.75" thickBot="1" x14ac:dyDescent="0.3">
      <c r="A1061" s="1"/>
      <c r="B1061" s="2" t="s">
        <v>1</v>
      </c>
      <c r="F1061" s="30">
        <v>94266</v>
      </c>
    </row>
    <row r="1062" spans="1:6" ht="15.75" thickBot="1" x14ac:dyDescent="0.3">
      <c r="A1062" s="3"/>
      <c r="B1062" s="4" t="s">
        <v>2</v>
      </c>
      <c r="E1062" s="5" t="s">
        <v>3</v>
      </c>
      <c r="F1062" s="6"/>
    </row>
    <row r="1063" spans="1:6" ht="26.25" customHeight="1" thickBot="1" x14ac:dyDescent="0.3">
      <c r="A1063" s="7" t="s">
        <v>522</v>
      </c>
      <c r="B1063" s="8" t="s">
        <v>523</v>
      </c>
      <c r="C1063" s="9"/>
      <c r="D1063" s="10"/>
      <c r="E1063" s="11"/>
      <c r="F1063" s="12" t="s">
        <v>47</v>
      </c>
    </row>
    <row r="1064" spans="1:6" x14ac:dyDescent="0.25">
      <c r="A1064" s="13" t="s">
        <v>4</v>
      </c>
      <c r="B1064" s="14" t="s">
        <v>5</v>
      </c>
      <c r="C1064" s="14" t="s">
        <v>6</v>
      </c>
      <c r="D1064" s="15" t="s">
        <v>7</v>
      </c>
      <c r="E1064" s="16" t="s">
        <v>8</v>
      </c>
      <c r="F1064" s="17" t="s">
        <v>9</v>
      </c>
    </row>
    <row r="1065" spans="1:6" x14ac:dyDescent="0.25">
      <c r="A1065" s="59" t="s">
        <v>1143</v>
      </c>
      <c r="B1065" s="19" t="s">
        <v>1144</v>
      </c>
      <c r="C1065" s="20" t="s">
        <v>22</v>
      </c>
      <c r="D1065" s="21">
        <v>1.7000000000000001E-2</v>
      </c>
      <c r="E1065" s="22"/>
      <c r="F1065" s="23">
        <f>TRUNC(D1065*E1065,2)</f>
        <v>0</v>
      </c>
    </row>
    <row r="1066" spans="1:6" x14ac:dyDescent="0.25">
      <c r="A1066" s="59" t="s">
        <v>1143</v>
      </c>
      <c r="B1066" s="19" t="s">
        <v>1144</v>
      </c>
      <c r="C1066" s="24" t="s">
        <v>23</v>
      </c>
      <c r="D1066" s="21">
        <v>8.3000000000000004E-2</v>
      </c>
      <c r="E1066" s="22"/>
      <c r="F1066" s="23">
        <v>0</v>
      </c>
    </row>
    <row r="1067" spans="1:6" x14ac:dyDescent="0.25">
      <c r="A1067" s="58">
        <v>88309</v>
      </c>
      <c r="B1067" s="19" t="s">
        <v>41</v>
      </c>
      <c r="C1067" s="24" t="s">
        <v>10</v>
      </c>
      <c r="D1067" s="21">
        <v>0.33300000000000002</v>
      </c>
      <c r="E1067" s="22"/>
      <c r="F1067" s="23">
        <f t="shared" ref="F1067:F1071" si="76">TRUNC(D1067*E1067,2)</f>
        <v>0</v>
      </c>
    </row>
    <row r="1068" spans="1:6" x14ac:dyDescent="0.25">
      <c r="A1068" s="59">
        <v>88316</v>
      </c>
      <c r="B1068" s="19" t="s">
        <v>11</v>
      </c>
      <c r="C1068" s="24" t="s">
        <v>10</v>
      </c>
      <c r="D1068" s="21">
        <v>0.46700000000000003</v>
      </c>
      <c r="E1068" s="22"/>
      <c r="F1068" s="23">
        <f t="shared" si="76"/>
        <v>0</v>
      </c>
    </row>
    <row r="1069" spans="1:6" ht="22.5" x14ac:dyDescent="0.25">
      <c r="A1069" s="67">
        <v>34492</v>
      </c>
      <c r="B1069" s="19" t="s">
        <v>1145</v>
      </c>
      <c r="C1069" s="24" t="s">
        <v>28</v>
      </c>
      <c r="D1069" s="21">
        <v>3.7500000000000006E-2</v>
      </c>
      <c r="E1069" s="22"/>
      <c r="F1069" s="23">
        <f t="shared" si="76"/>
        <v>0</v>
      </c>
    </row>
    <row r="1070" spans="1:6" x14ac:dyDescent="0.25">
      <c r="A1070" s="67">
        <v>370</v>
      </c>
      <c r="B1070" s="19" t="s">
        <v>1055</v>
      </c>
      <c r="C1070" s="24" t="s">
        <v>28</v>
      </c>
      <c r="D1070" s="21">
        <v>7.0000000000000001E-3</v>
      </c>
      <c r="E1070" s="22"/>
      <c r="F1070" s="23">
        <f t="shared" si="76"/>
        <v>0</v>
      </c>
    </row>
    <row r="1071" spans="1:6" ht="23.25" thickBot="1" x14ac:dyDescent="0.3">
      <c r="A1071" s="67">
        <v>87316</v>
      </c>
      <c r="B1071" s="34" t="s">
        <v>826</v>
      </c>
      <c r="C1071" s="24" t="s">
        <v>28</v>
      </c>
      <c r="D1071" s="35">
        <v>2E-3</v>
      </c>
      <c r="E1071" s="22"/>
      <c r="F1071" s="23">
        <f t="shared" si="76"/>
        <v>0</v>
      </c>
    </row>
    <row r="1072" spans="1:6" ht="15.75" thickBot="1" x14ac:dyDescent="0.3">
      <c r="A1072" s="25"/>
      <c r="B1072" s="26"/>
      <c r="C1072" s="26"/>
      <c r="D1072" s="27"/>
      <c r="E1072" s="28" t="s">
        <v>12</v>
      </c>
      <c r="F1072" s="29">
        <f>SUM(F1065:F1071)</f>
        <v>0</v>
      </c>
    </row>
    <row r="1073" spans="1:6" ht="15.75" thickBot="1" x14ac:dyDescent="0.3"/>
    <row r="1074" spans="1:6" ht="15.75" thickBot="1" x14ac:dyDescent="0.3">
      <c r="A1074" s="1"/>
      <c r="B1074" s="2" t="s">
        <v>1</v>
      </c>
      <c r="F1074" s="30"/>
    </row>
    <row r="1075" spans="1:6" ht="15.75" thickBot="1" x14ac:dyDescent="0.3">
      <c r="A1075" s="3"/>
      <c r="B1075" s="4" t="s">
        <v>2</v>
      </c>
      <c r="E1075" s="5" t="s">
        <v>3</v>
      </c>
      <c r="F1075" s="6"/>
    </row>
    <row r="1076" spans="1:6" ht="23.25" thickBot="1" x14ac:dyDescent="0.3">
      <c r="A1076" s="7" t="s">
        <v>524</v>
      </c>
      <c r="B1076" s="8" t="s">
        <v>525</v>
      </c>
      <c r="C1076" s="9"/>
      <c r="D1076" s="10"/>
      <c r="E1076" s="11"/>
      <c r="F1076" s="12" t="s">
        <v>47</v>
      </c>
    </row>
    <row r="1077" spans="1:6" x14ac:dyDescent="0.25">
      <c r="A1077" s="13" t="s">
        <v>4</v>
      </c>
      <c r="B1077" s="14" t="s">
        <v>5</v>
      </c>
      <c r="C1077" s="14" t="s">
        <v>6</v>
      </c>
      <c r="D1077" s="15" t="s">
        <v>7</v>
      </c>
      <c r="E1077" s="16" t="s">
        <v>8</v>
      </c>
      <c r="F1077" s="17" t="s">
        <v>9</v>
      </c>
    </row>
    <row r="1078" spans="1:6" x14ac:dyDescent="0.25">
      <c r="A1078" s="58">
        <v>88309</v>
      </c>
      <c r="B1078" s="19" t="s">
        <v>41</v>
      </c>
      <c r="C1078" s="24" t="s">
        <v>10</v>
      </c>
      <c r="D1078" s="21">
        <v>0.25</v>
      </c>
      <c r="E1078" s="22"/>
      <c r="F1078" s="23">
        <f t="shared" ref="F1078:F1082" si="77">TRUNC(D1078*E1078,2)</f>
        <v>0</v>
      </c>
    </row>
    <row r="1079" spans="1:6" x14ac:dyDescent="0.25">
      <c r="A1079" s="59">
        <v>88316</v>
      </c>
      <c r="B1079" s="19" t="s">
        <v>11</v>
      </c>
      <c r="C1079" s="24" t="s">
        <v>10</v>
      </c>
      <c r="D1079" s="21">
        <v>0.23</v>
      </c>
      <c r="E1079" s="22"/>
      <c r="F1079" s="23">
        <f t="shared" si="77"/>
        <v>0</v>
      </c>
    </row>
    <row r="1080" spans="1:6" ht="22.5" x14ac:dyDescent="0.25">
      <c r="A1080" s="67">
        <v>4385</v>
      </c>
      <c r="B1080" s="19" t="s">
        <v>1150</v>
      </c>
      <c r="C1080" s="24" t="s">
        <v>1149</v>
      </c>
      <c r="D1080" s="21">
        <v>5.2500000000000003E-3</v>
      </c>
      <c r="E1080" s="22"/>
      <c r="F1080" s="23">
        <f t="shared" si="77"/>
        <v>0</v>
      </c>
    </row>
    <row r="1081" spans="1:6" x14ac:dyDescent="0.25">
      <c r="A1081" s="62">
        <v>1379</v>
      </c>
      <c r="B1081" s="34" t="s">
        <v>912</v>
      </c>
      <c r="C1081" s="63" t="s">
        <v>179</v>
      </c>
      <c r="D1081" s="21">
        <v>0.65</v>
      </c>
      <c r="E1081" s="22"/>
      <c r="F1081" s="23">
        <f t="shared" si="77"/>
        <v>0</v>
      </c>
    </row>
    <row r="1082" spans="1:6" ht="15.75" thickBot="1" x14ac:dyDescent="0.3">
      <c r="A1082" s="67">
        <v>370</v>
      </c>
      <c r="B1082" s="19" t="s">
        <v>1055</v>
      </c>
      <c r="C1082" s="24" t="s">
        <v>28</v>
      </c>
      <c r="D1082" s="35">
        <v>8.9999999999999993E-3</v>
      </c>
      <c r="E1082" s="22"/>
      <c r="F1082" s="23">
        <f t="shared" si="77"/>
        <v>0</v>
      </c>
    </row>
    <row r="1083" spans="1:6" ht="15.75" thickBot="1" x14ac:dyDescent="0.3">
      <c r="A1083" s="25"/>
      <c r="B1083" s="26"/>
      <c r="C1083" s="26"/>
      <c r="D1083" s="27"/>
      <c r="E1083" s="28" t="s">
        <v>12</v>
      </c>
      <c r="F1083" s="29">
        <f>SUM(F1078:F1082)</f>
        <v>0</v>
      </c>
    </row>
    <row r="1084" spans="1:6" ht="15.75" thickBot="1" x14ac:dyDescent="0.3"/>
    <row r="1085" spans="1:6" ht="15.75" thickBot="1" x14ac:dyDescent="0.3">
      <c r="A1085" s="1"/>
      <c r="B1085" s="2" t="s">
        <v>1</v>
      </c>
      <c r="F1085" s="30"/>
    </row>
    <row r="1086" spans="1:6" ht="15.75" thickBot="1" x14ac:dyDescent="0.3">
      <c r="A1086" s="3"/>
      <c r="B1086" s="4" t="s">
        <v>2</v>
      </c>
      <c r="E1086" s="5" t="s">
        <v>3</v>
      </c>
      <c r="F1086" s="6"/>
    </row>
    <row r="1087" spans="1:6" ht="23.25" thickBot="1" x14ac:dyDescent="0.3">
      <c r="A1087" s="7" t="s">
        <v>526</v>
      </c>
      <c r="B1087" s="8" t="s">
        <v>527</v>
      </c>
      <c r="C1087" s="9"/>
      <c r="D1087" s="10"/>
      <c r="E1087" s="11"/>
      <c r="F1087" s="12" t="s">
        <v>47</v>
      </c>
    </row>
    <row r="1088" spans="1:6" x14ac:dyDescent="0.25">
      <c r="A1088" s="13" t="s">
        <v>4</v>
      </c>
      <c r="B1088" s="14" t="s">
        <v>5</v>
      </c>
      <c r="C1088" s="14" t="s">
        <v>6</v>
      </c>
      <c r="D1088" s="15" t="s">
        <v>7</v>
      </c>
      <c r="E1088" s="16" t="s">
        <v>8</v>
      </c>
      <c r="F1088" s="17" t="s">
        <v>9</v>
      </c>
    </row>
    <row r="1089" spans="1:6" x14ac:dyDescent="0.25">
      <c r="A1089" s="58">
        <v>88309</v>
      </c>
      <c r="B1089" s="19" t="s">
        <v>41</v>
      </c>
      <c r="C1089" s="24" t="s">
        <v>10</v>
      </c>
      <c r="D1089" s="21">
        <v>0.5</v>
      </c>
      <c r="E1089" s="22"/>
      <c r="F1089" s="23">
        <f t="shared" ref="F1089:F1093" si="78">TRUNC(D1089*E1089,2)</f>
        <v>0</v>
      </c>
    </row>
    <row r="1090" spans="1:6" x14ac:dyDescent="0.25">
      <c r="A1090" s="59">
        <v>88316</v>
      </c>
      <c r="B1090" s="19" t="s">
        <v>11</v>
      </c>
      <c r="C1090" s="24" t="s">
        <v>10</v>
      </c>
      <c r="D1090" s="21">
        <v>0.54</v>
      </c>
      <c r="E1090" s="22"/>
      <c r="F1090" s="23">
        <f t="shared" si="78"/>
        <v>0</v>
      </c>
    </row>
    <row r="1091" spans="1:6" ht="22.5" x14ac:dyDescent="0.25">
      <c r="A1091" s="67">
        <v>4385</v>
      </c>
      <c r="B1091" s="19" t="s">
        <v>1150</v>
      </c>
      <c r="C1091" s="24" t="s">
        <v>1149</v>
      </c>
      <c r="D1091" s="21">
        <v>1.0500000000000001E-2</v>
      </c>
      <c r="E1091" s="22"/>
      <c r="F1091" s="23">
        <f t="shared" si="78"/>
        <v>0</v>
      </c>
    </row>
    <row r="1092" spans="1:6" x14ac:dyDescent="0.25">
      <c r="A1092" s="62">
        <v>1379</v>
      </c>
      <c r="B1092" s="34" t="s">
        <v>912</v>
      </c>
      <c r="C1092" s="63" t="s">
        <v>179</v>
      </c>
      <c r="D1092" s="21">
        <v>4.57</v>
      </c>
      <c r="E1092" s="22"/>
      <c r="F1092" s="23">
        <f t="shared" si="78"/>
        <v>0</v>
      </c>
    </row>
    <row r="1093" spans="1:6" ht="15.75" thickBot="1" x14ac:dyDescent="0.3">
      <c r="A1093" s="67">
        <v>370</v>
      </c>
      <c r="B1093" s="19" t="s">
        <v>1055</v>
      </c>
      <c r="C1093" s="24" t="s">
        <v>28</v>
      </c>
      <c r="D1093" s="35">
        <v>2.7E-2</v>
      </c>
      <c r="E1093" s="22"/>
      <c r="F1093" s="23">
        <f t="shared" si="78"/>
        <v>0</v>
      </c>
    </row>
    <row r="1094" spans="1:6" ht="15.75" thickBot="1" x14ac:dyDescent="0.3">
      <c r="A1094" s="25"/>
      <c r="B1094" s="26"/>
      <c r="C1094" s="26"/>
      <c r="D1094" s="27"/>
      <c r="E1094" s="28" t="s">
        <v>12</v>
      </c>
      <c r="F1094" s="29">
        <f>SUM(F1089:F1093)</f>
        <v>0</v>
      </c>
    </row>
    <row r="1095" spans="1:6" ht="15.75" thickBot="1" x14ac:dyDescent="0.3"/>
    <row r="1096" spans="1:6" ht="15.75" thickBot="1" x14ac:dyDescent="0.3">
      <c r="A1096" s="1"/>
      <c r="B1096" s="2" t="s">
        <v>1</v>
      </c>
      <c r="F1096" s="30"/>
    </row>
    <row r="1097" spans="1:6" ht="15.75" thickBot="1" x14ac:dyDescent="0.3">
      <c r="A1097" s="3"/>
      <c r="B1097" s="4" t="s">
        <v>2</v>
      </c>
      <c r="E1097" s="5" t="s">
        <v>3</v>
      </c>
      <c r="F1097" s="6"/>
    </row>
    <row r="1098" spans="1:6" ht="23.25" thickBot="1" x14ac:dyDescent="0.3">
      <c r="A1098" s="7" t="s">
        <v>528</v>
      </c>
      <c r="B1098" s="8" t="s">
        <v>529</v>
      </c>
      <c r="C1098" s="9"/>
      <c r="D1098" s="10"/>
      <c r="E1098" s="11"/>
      <c r="F1098" s="12" t="s">
        <v>854</v>
      </c>
    </row>
    <row r="1099" spans="1:6" x14ac:dyDescent="0.25">
      <c r="A1099" s="13" t="s">
        <v>4</v>
      </c>
      <c r="B1099" s="14" t="s">
        <v>5</v>
      </c>
      <c r="C1099" s="14" t="s">
        <v>6</v>
      </c>
      <c r="D1099" s="15" t="s">
        <v>7</v>
      </c>
      <c r="E1099" s="16" t="s">
        <v>8</v>
      </c>
      <c r="F1099" s="17" t="s">
        <v>9</v>
      </c>
    </row>
    <row r="1100" spans="1:6" ht="15.75" thickBot="1" x14ac:dyDescent="0.3">
      <c r="A1100" s="59">
        <v>88316</v>
      </c>
      <c r="B1100" s="19" t="s">
        <v>11</v>
      </c>
      <c r="C1100" s="24" t="s">
        <v>10</v>
      </c>
      <c r="D1100" s="21">
        <v>0.6</v>
      </c>
      <c r="E1100" s="22"/>
      <c r="F1100" s="23">
        <f t="shared" ref="F1100" si="79">TRUNC(D1100*E1100,2)</f>
        <v>0</v>
      </c>
    </row>
    <row r="1101" spans="1:6" ht="15.75" thickBot="1" x14ac:dyDescent="0.3">
      <c r="A1101" s="25"/>
      <c r="B1101" s="26"/>
      <c r="C1101" s="26"/>
      <c r="D1101" s="27"/>
      <c r="E1101" s="28" t="s">
        <v>12</v>
      </c>
      <c r="F1101" s="29">
        <f>SUM(F1100:F1100)</f>
        <v>0</v>
      </c>
    </row>
    <row r="1102" spans="1:6" ht="15.75" thickBot="1" x14ac:dyDescent="0.3"/>
    <row r="1103" spans="1:6" ht="15.75" thickBot="1" x14ac:dyDescent="0.3">
      <c r="A1103" s="1"/>
      <c r="B1103" s="2" t="s">
        <v>1</v>
      </c>
      <c r="F1103" s="30"/>
    </row>
    <row r="1104" spans="1:6" ht="15.75" thickBot="1" x14ac:dyDescent="0.3">
      <c r="A1104" s="3"/>
      <c r="B1104" s="4" t="s">
        <v>2</v>
      </c>
      <c r="E1104" s="5" t="s">
        <v>3</v>
      </c>
      <c r="F1104" s="6"/>
    </row>
    <row r="1105" spans="1:6" ht="23.25" thickBot="1" x14ac:dyDescent="0.3">
      <c r="A1105" s="7" t="s">
        <v>530</v>
      </c>
      <c r="B1105" s="8" t="s">
        <v>531</v>
      </c>
      <c r="C1105" s="9"/>
      <c r="D1105" s="10"/>
      <c r="E1105" s="11"/>
      <c r="F1105" s="12" t="s">
        <v>854</v>
      </c>
    </row>
    <row r="1106" spans="1:6" x14ac:dyDescent="0.25">
      <c r="A1106" s="13" t="s">
        <v>4</v>
      </c>
      <c r="B1106" s="14" t="s">
        <v>5</v>
      </c>
      <c r="C1106" s="14" t="s">
        <v>6</v>
      </c>
      <c r="D1106" s="15" t="s">
        <v>7</v>
      </c>
      <c r="E1106" s="16" t="s">
        <v>8</v>
      </c>
      <c r="F1106" s="17" t="s">
        <v>9</v>
      </c>
    </row>
    <row r="1107" spans="1:6" ht="15.75" thickBot="1" x14ac:dyDescent="0.3">
      <c r="A1107" s="59">
        <v>88316</v>
      </c>
      <c r="B1107" s="19" t="s">
        <v>11</v>
      </c>
      <c r="C1107" s="24" t="s">
        <v>10</v>
      </c>
      <c r="D1107" s="21">
        <v>0.8</v>
      </c>
      <c r="E1107" s="22"/>
      <c r="F1107" s="23">
        <f t="shared" ref="F1107" si="80">TRUNC(D1107*E1107,2)</f>
        <v>0</v>
      </c>
    </row>
    <row r="1108" spans="1:6" ht="15.75" thickBot="1" x14ac:dyDescent="0.3">
      <c r="A1108" s="25"/>
      <c r="B1108" s="26"/>
      <c r="C1108" s="26"/>
      <c r="D1108" s="27"/>
      <c r="E1108" s="28" t="s">
        <v>12</v>
      </c>
      <c r="F1108" s="29">
        <f>SUM(F1107:F1107)</f>
        <v>0</v>
      </c>
    </row>
    <row r="1109" spans="1:6" ht="15.75" thickBot="1" x14ac:dyDescent="0.3"/>
    <row r="1110" spans="1:6" ht="15.75" thickBot="1" x14ac:dyDescent="0.3">
      <c r="A1110" s="1"/>
      <c r="B1110" s="2" t="s">
        <v>1</v>
      </c>
      <c r="F1110" s="30"/>
    </row>
    <row r="1111" spans="1:6" ht="15.75" thickBot="1" x14ac:dyDescent="0.3">
      <c r="A1111" s="3"/>
      <c r="B1111" s="4" t="s">
        <v>2</v>
      </c>
      <c r="E1111" s="5" t="s">
        <v>3</v>
      </c>
      <c r="F1111" s="6"/>
    </row>
    <row r="1112" spans="1:6" ht="15.75" thickBot="1" x14ac:dyDescent="0.3">
      <c r="A1112" s="7" t="s">
        <v>532</v>
      </c>
      <c r="B1112" s="8" t="s">
        <v>533</v>
      </c>
      <c r="C1112" s="9"/>
      <c r="D1112" s="10"/>
      <c r="E1112" s="11"/>
      <c r="F1112" s="12" t="s">
        <v>47</v>
      </c>
    </row>
    <row r="1113" spans="1:6" x14ac:dyDescent="0.25">
      <c r="A1113" s="13" t="s">
        <v>4</v>
      </c>
      <c r="B1113" s="14" t="s">
        <v>5</v>
      </c>
      <c r="C1113" s="14" t="s">
        <v>6</v>
      </c>
      <c r="D1113" s="15" t="s">
        <v>7</v>
      </c>
      <c r="E1113" s="16" t="s">
        <v>8</v>
      </c>
      <c r="F1113" s="17" t="s">
        <v>9</v>
      </c>
    </row>
    <row r="1114" spans="1:6" ht="15.75" thickBot="1" x14ac:dyDescent="0.3">
      <c r="A1114" s="59">
        <v>88316</v>
      </c>
      <c r="B1114" s="19" t="s">
        <v>11</v>
      </c>
      <c r="C1114" s="24" t="s">
        <v>10</v>
      </c>
      <c r="D1114" s="21">
        <v>0.56000000000000005</v>
      </c>
      <c r="E1114" s="22"/>
      <c r="F1114" s="23">
        <f t="shared" ref="F1114" si="81">TRUNC(D1114*E1114,2)</f>
        <v>0</v>
      </c>
    </row>
    <row r="1115" spans="1:6" ht="15.75" thickBot="1" x14ac:dyDescent="0.3">
      <c r="A1115" s="25"/>
      <c r="B1115" s="26"/>
      <c r="C1115" s="26"/>
      <c r="D1115" s="27"/>
      <c r="E1115" s="28" t="s">
        <v>12</v>
      </c>
      <c r="F1115" s="29">
        <f>SUM(F1114:F1114)</f>
        <v>0</v>
      </c>
    </row>
    <row r="1116" spans="1:6" ht="15.75" thickBot="1" x14ac:dyDescent="0.3"/>
    <row r="1117" spans="1:6" ht="15.75" thickBot="1" x14ac:dyDescent="0.3">
      <c r="A1117" s="1"/>
      <c r="B1117" s="2" t="s">
        <v>1</v>
      </c>
      <c r="F1117" s="30"/>
    </row>
    <row r="1118" spans="1:6" ht="15.75" thickBot="1" x14ac:dyDescent="0.3">
      <c r="A1118" s="3"/>
      <c r="B1118" s="4" t="s">
        <v>2</v>
      </c>
      <c r="E1118" s="5" t="s">
        <v>3</v>
      </c>
      <c r="F1118" s="6"/>
    </row>
    <row r="1119" spans="1:6" ht="15.75" thickBot="1" x14ac:dyDescent="0.3">
      <c r="A1119" s="7" t="s">
        <v>534</v>
      </c>
      <c r="B1119" s="8" t="s">
        <v>535</v>
      </c>
      <c r="C1119" s="9"/>
      <c r="D1119" s="10"/>
      <c r="E1119" s="11"/>
      <c r="F1119" s="12" t="s">
        <v>47</v>
      </c>
    </row>
    <row r="1120" spans="1:6" x14ac:dyDescent="0.25">
      <c r="A1120" s="13" t="s">
        <v>4</v>
      </c>
      <c r="B1120" s="14" t="s">
        <v>5</v>
      </c>
      <c r="C1120" s="14" t="s">
        <v>6</v>
      </c>
      <c r="D1120" s="15" t="s">
        <v>7</v>
      </c>
      <c r="E1120" s="16" t="s">
        <v>8</v>
      </c>
      <c r="F1120" s="17" t="s">
        <v>9</v>
      </c>
    </row>
    <row r="1121" spans="1:6" ht="15.75" thickBot="1" x14ac:dyDescent="0.3">
      <c r="A1121" s="59">
        <v>88316</v>
      </c>
      <c r="B1121" s="19" t="s">
        <v>11</v>
      </c>
      <c r="C1121" s="24" t="s">
        <v>10</v>
      </c>
      <c r="D1121" s="21">
        <v>0.8</v>
      </c>
      <c r="E1121" s="22"/>
      <c r="F1121" s="23">
        <f t="shared" ref="F1121" si="82">TRUNC(D1121*E1121,2)</f>
        <v>0</v>
      </c>
    </row>
    <row r="1122" spans="1:6" ht="15.75" thickBot="1" x14ac:dyDescent="0.3">
      <c r="A1122" s="25"/>
      <c r="B1122" s="26"/>
      <c r="C1122" s="26"/>
      <c r="D1122" s="27"/>
      <c r="E1122" s="28" t="s">
        <v>12</v>
      </c>
      <c r="F1122" s="29">
        <f>SUM(F1121:F1121)</f>
        <v>0</v>
      </c>
    </row>
    <row r="1123" spans="1:6" ht="15.75" thickBot="1" x14ac:dyDescent="0.3"/>
    <row r="1124" spans="1:6" ht="15.75" thickBot="1" x14ac:dyDescent="0.3">
      <c r="A1124" s="1"/>
      <c r="B1124" s="2" t="s">
        <v>1</v>
      </c>
      <c r="F1124" s="30"/>
    </row>
    <row r="1125" spans="1:6" ht="15.75" thickBot="1" x14ac:dyDescent="0.3">
      <c r="A1125" s="3"/>
      <c r="B1125" s="4" t="s">
        <v>2</v>
      </c>
      <c r="E1125" s="5" t="s">
        <v>3</v>
      </c>
      <c r="F1125" s="6"/>
    </row>
    <row r="1126" spans="1:6" ht="23.25" thickBot="1" x14ac:dyDescent="0.3">
      <c r="A1126" s="7" t="s">
        <v>536</v>
      </c>
      <c r="B1126" s="8" t="s">
        <v>537</v>
      </c>
      <c r="C1126" s="9"/>
      <c r="D1126" s="10"/>
      <c r="E1126" s="11"/>
      <c r="F1126" s="12" t="s">
        <v>47</v>
      </c>
    </row>
    <row r="1127" spans="1:6" x14ac:dyDescent="0.25">
      <c r="A1127" s="13" t="s">
        <v>4</v>
      </c>
      <c r="B1127" s="14" t="s">
        <v>5</v>
      </c>
      <c r="C1127" s="14" t="s">
        <v>6</v>
      </c>
      <c r="D1127" s="15" t="s">
        <v>7</v>
      </c>
      <c r="E1127" s="16" t="s">
        <v>8</v>
      </c>
      <c r="F1127" s="17" t="s">
        <v>9</v>
      </c>
    </row>
    <row r="1128" spans="1:6" ht="15.75" thickBot="1" x14ac:dyDescent="0.3">
      <c r="A1128" s="59">
        <v>88316</v>
      </c>
      <c r="B1128" s="19" t="s">
        <v>11</v>
      </c>
      <c r="C1128" s="24" t="s">
        <v>10</v>
      </c>
      <c r="D1128" s="21">
        <v>0.3</v>
      </c>
      <c r="E1128" s="22"/>
      <c r="F1128" s="23">
        <f t="shared" ref="F1128" si="83">TRUNC(D1128*E1128,2)</f>
        <v>0</v>
      </c>
    </row>
    <row r="1129" spans="1:6" ht="15.75" thickBot="1" x14ac:dyDescent="0.3">
      <c r="A1129" s="25"/>
      <c r="B1129" s="26"/>
      <c r="C1129" s="26"/>
      <c r="D1129" s="27"/>
      <c r="E1129" s="28" t="s">
        <v>12</v>
      </c>
      <c r="F1129" s="29">
        <f>SUM(F1128:F1128)</f>
        <v>0</v>
      </c>
    </row>
    <row r="1130" spans="1:6" ht="15.75" thickBot="1" x14ac:dyDescent="0.3"/>
    <row r="1131" spans="1:6" ht="15.75" thickBot="1" x14ac:dyDescent="0.3">
      <c r="A1131" s="1"/>
      <c r="B1131" s="2" t="s">
        <v>1</v>
      </c>
      <c r="F1131" s="30"/>
    </row>
    <row r="1132" spans="1:6" ht="15.75" thickBot="1" x14ac:dyDescent="0.3">
      <c r="A1132" s="3"/>
      <c r="B1132" s="4" t="s">
        <v>2</v>
      </c>
      <c r="E1132" s="5" t="s">
        <v>3</v>
      </c>
      <c r="F1132" s="6"/>
    </row>
    <row r="1133" spans="1:6" ht="23.25" thickBot="1" x14ac:dyDescent="0.3">
      <c r="A1133" s="7" t="s">
        <v>538</v>
      </c>
      <c r="B1133" s="8" t="s">
        <v>539</v>
      </c>
      <c r="C1133" s="9"/>
      <c r="D1133" s="10"/>
      <c r="E1133" s="11"/>
      <c r="F1133" s="12" t="s">
        <v>47</v>
      </c>
    </row>
    <row r="1134" spans="1:6" x14ac:dyDescent="0.25">
      <c r="A1134" s="13" t="s">
        <v>4</v>
      </c>
      <c r="B1134" s="14" t="s">
        <v>5</v>
      </c>
      <c r="C1134" s="14" t="s">
        <v>6</v>
      </c>
      <c r="D1134" s="15" t="s">
        <v>7</v>
      </c>
      <c r="E1134" s="16" t="s">
        <v>8</v>
      </c>
      <c r="F1134" s="17" t="s">
        <v>9</v>
      </c>
    </row>
    <row r="1135" spans="1:6" ht="15.75" thickBot="1" x14ac:dyDescent="0.3">
      <c r="A1135" s="59">
        <v>88316</v>
      </c>
      <c r="B1135" s="19" t="s">
        <v>11</v>
      </c>
      <c r="C1135" s="24" t="s">
        <v>10</v>
      </c>
      <c r="D1135" s="21">
        <v>0.4</v>
      </c>
      <c r="E1135" s="22"/>
      <c r="F1135" s="23">
        <f t="shared" ref="F1135" si="84">TRUNC(D1135*E1135,2)</f>
        <v>0</v>
      </c>
    </row>
    <row r="1136" spans="1:6" ht="15.75" thickBot="1" x14ac:dyDescent="0.3">
      <c r="A1136" s="25"/>
      <c r="B1136" s="26"/>
      <c r="C1136" s="26"/>
      <c r="D1136" s="27"/>
      <c r="E1136" s="28" t="s">
        <v>12</v>
      </c>
      <c r="F1136" s="29">
        <f>SUM(F1135:F1135)</f>
        <v>0</v>
      </c>
    </row>
    <row r="1137" spans="1:6" ht="15.75" thickBot="1" x14ac:dyDescent="0.3"/>
    <row r="1138" spans="1:6" ht="15.75" thickBot="1" x14ac:dyDescent="0.3">
      <c r="A1138" s="1"/>
      <c r="B1138" s="2" t="s">
        <v>1</v>
      </c>
      <c r="F1138" s="30"/>
    </row>
    <row r="1139" spans="1:6" ht="15.75" thickBot="1" x14ac:dyDescent="0.3">
      <c r="A1139" s="3"/>
      <c r="B1139" s="4" t="s">
        <v>2</v>
      </c>
      <c r="E1139" s="5" t="s">
        <v>3</v>
      </c>
      <c r="F1139" s="6"/>
    </row>
    <row r="1140" spans="1:6" ht="23.25" thickBot="1" x14ac:dyDescent="0.3">
      <c r="A1140" s="7" t="s">
        <v>540</v>
      </c>
      <c r="B1140" s="8" t="s">
        <v>541</v>
      </c>
      <c r="C1140" s="9"/>
      <c r="D1140" s="10"/>
      <c r="E1140" s="11"/>
      <c r="F1140" s="12" t="s">
        <v>854</v>
      </c>
    </row>
    <row r="1141" spans="1:6" x14ac:dyDescent="0.25">
      <c r="A1141" s="13" t="s">
        <v>4</v>
      </c>
      <c r="B1141" s="14" t="s">
        <v>5</v>
      </c>
      <c r="C1141" s="14" t="s">
        <v>6</v>
      </c>
      <c r="D1141" s="15" t="s">
        <v>7</v>
      </c>
      <c r="E1141" s="16" t="s">
        <v>8</v>
      </c>
      <c r="F1141" s="17" t="s">
        <v>9</v>
      </c>
    </row>
    <row r="1142" spans="1:6" x14ac:dyDescent="0.25">
      <c r="A1142" s="58">
        <v>88309</v>
      </c>
      <c r="B1142" s="19" t="s">
        <v>41</v>
      </c>
      <c r="C1142" s="24" t="s">
        <v>10</v>
      </c>
      <c r="D1142" s="21">
        <v>1</v>
      </c>
      <c r="E1142" s="22"/>
      <c r="F1142" s="23">
        <f t="shared" ref="F1142" si="85">TRUNC(D1142*E1142,2)</f>
        <v>0</v>
      </c>
    </row>
    <row r="1143" spans="1:6" x14ac:dyDescent="0.25">
      <c r="A1143" s="59">
        <v>88316</v>
      </c>
      <c r="B1143" s="19" t="s">
        <v>11</v>
      </c>
      <c r="C1143" s="24" t="s">
        <v>10</v>
      </c>
      <c r="D1143" s="21">
        <v>1</v>
      </c>
      <c r="E1143" s="22"/>
      <c r="F1143" s="23">
        <f t="shared" ref="F1143" si="86">TRUNC(D1143*E1143,2)</f>
        <v>0</v>
      </c>
    </row>
    <row r="1144" spans="1:6" ht="15.75" thickBot="1" x14ac:dyDescent="0.3">
      <c r="A1144" s="30">
        <v>370</v>
      </c>
      <c r="B1144" s="45" t="s">
        <v>1055</v>
      </c>
      <c r="C1144" s="64" t="s">
        <v>28</v>
      </c>
      <c r="D1144" s="31">
        <v>7.0000000000000007E-2</v>
      </c>
      <c r="E1144" s="22"/>
      <c r="F1144" s="23">
        <f t="shared" ref="F1144" si="87">TRUNC(D1144*E1144,2)</f>
        <v>0</v>
      </c>
    </row>
    <row r="1145" spans="1:6" ht="15.75" thickBot="1" x14ac:dyDescent="0.3">
      <c r="A1145" s="25"/>
      <c r="B1145" s="26"/>
      <c r="C1145" s="26"/>
      <c r="D1145" s="27"/>
      <c r="E1145" s="28" t="s">
        <v>12</v>
      </c>
      <c r="F1145" s="29">
        <f>SUM(F1142:F1144)</f>
        <v>0</v>
      </c>
    </row>
    <row r="1146" spans="1:6" ht="15.75" thickBot="1" x14ac:dyDescent="0.3"/>
    <row r="1147" spans="1:6" ht="15.75" thickBot="1" x14ac:dyDescent="0.3">
      <c r="A1147" s="1"/>
      <c r="B1147" s="2" t="s">
        <v>1</v>
      </c>
      <c r="F1147" s="30"/>
    </row>
    <row r="1148" spans="1:6" ht="15.75" thickBot="1" x14ac:dyDescent="0.3">
      <c r="A1148" s="3"/>
      <c r="B1148" s="4" t="s">
        <v>2</v>
      </c>
      <c r="E1148" s="5" t="s">
        <v>3</v>
      </c>
      <c r="F1148" s="6"/>
    </row>
    <row r="1149" spans="1:6" ht="23.25" thickBot="1" x14ac:dyDescent="0.3">
      <c r="A1149" s="7" t="s">
        <v>542</v>
      </c>
      <c r="B1149" s="8" t="s">
        <v>543</v>
      </c>
      <c r="C1149" s="9"/>
      <c r="D1149" s="10"/>
      <c r="E1149" s="11"/>
      <c r="F1149" s="12" t="s">
        <v>854</v>
      </c>
    </row>
    <row r="1150" spans="1:6" x14ac:dyDescent="0.25">
      <c r="A1150" s="13" t="s">
        <v>4</v>
      </c>
      <c r="B1150" s="14" t="s">
        <v>5</v>
      </c>
      <c r="C1150" s="14" t="s">
        <v>6</v>
      </c>
      <c r="D1150" s="15" t="s">
        <v>7</v>
      </c>
      <c r="E1150" s="16" t="s">
        <v>8</v>
      </c>
      <c r="F1150" s="17" t="s">
        <v>9</v>
      </c>
    </row>
    <row r="1151" spans="1:6" x14ac:dyDescent="0.25">
      <c r="A1151" s="58">
        <v>88309</v>
      </c>
      <c r="B1151" s="19" t="s">
        <v>41</v>
      </c>
      <c r="C1151" s="24" t="s">
        <v>10</v>
      </c>
      <c r="D1151" s="21">
        <v>1.1399999999999999</v>
      </c>
      <c r="E1151" s="22"/>
      <c r="F1151" s="23">
        <f t="shared" ref="F1151:F1152" si="88">TRUNC(D1151*E1151,2)</f>
        <v>0</v>
      </c>
    </row>
    <row r="1152" spans="1:6" x14ac:dyDescent="0.25">
      <c r="A1152" s="59">
        <v>88316</v>
      </c>
      <c r="B1152" s="19" t="s">
        <v>11</v>
      </c>
      <c r="C1152" s="24" t="s">
        <v>10</v>
      </c>
      <c r="D1152" s="21">
        <v>1.42</v>
      </c>
      <c r="E1152" s="22"/>
      <c r="F1152" s="23">
        <f t="shared" si="88"/>
        <v>0</v>
      </c>
    </row>
    <row r="1153" spans="1:6" x14ac:dyDescent="0.25">
      <c r="A1153" s="30">
        <v>370</v>
      </c>
      <c r="B1153" s="34" t="s">
        <v>1055</v>
      </c>
      <c r="C1153" s="64" t="s">
        <v>28</v>
      </c>
      <c r="D1153" s="74">
        <v>0.05</v>
      </c>
      <c r="E1153" s="51"/>
      <c r="F1153" s="36">
        <f t="shared" ref="F1153:F1154" si="89">TRUNC(D1153*E1153,2)</f>
        <v>0</v>
      </c>
    </row>
    <row r="1154" spans="1:6" ht="23.25" thickBot="1" x14ac:dyDescent="0.3">
      <c r="A1154" s="67">
        <v>88628</v>
      </c>
      <c r="B1154" s="19" t="s">
        <v>50</v>
      </c>
      <c r="C1154" s="24" t="s">
        <v>28</v>
      </c>
      <c r="D1154" s="66">
        <v>2.7E-2</v>
      </c>
      <c r="E1154" s="43"/>
      <c r="F1154" s="44">
        <f t="shared" si="89"/>
        <v>0</v>
      </c>
    </row>
    <row r="1155" spans="1:6" ht="15.75" thickBot="1" x14ac:dyDescent="0.3">
      <c r="A1155" s="25"/>
      <c r="B1155" s="26"/>
      <c r="C1155" s="26"/>
      <c r="D1155" s="27"/>
      <c r="E1155" s="28" t="s">
        <v>12</v>
      </c>
      <c r="F1155" s="29">
        <f>SUM(F1151:F1154)</f>
        <v>0</v>
      </c>
    </row>
    <row r="1156" spans="1:6" ht="15.75" thickBot="1" x14ac:dyDescent="0.3"/>
    <row r="1157" spans="1:6" ht="15.75" thickBot="1" x14ac:dyDescent="0.3">
      <c r="A1157" s="1"/>
      <c r="B1157" s="2" t="s">
        <v>1</v>
      </c>
      <c r="F1157" s="30"/>
    </row>
    <row r="1158" spans="1:6" ht="15.75" thickBot="1" x14ac:dyDescent="0.3">
      <c r="A1158" s="3"/>
      <c r="B1158" s="4" t="s">
        <v>2</v>
      </c>
      <c r="E1158" s="5" t="s">
        <v>3</v>
      </c>
      <c r="F1158" s="6"/>
    </row>
    <row r="1159" spans="1:6" ht="23.25" thickBot="1" x14ac:dyDescent="0.3">
      <c r="A1159" s="7" t="s">
        <v>544</v>
      </c>
      <c r="B1159" s="8" t="s">
        <v>545</v>
      </c>
      <c r="C1159" s="9"/>
      <c r="D1159" s="10"/>
      <c r="E1159" s="11"/>
      <c r="F1159" s="12" t="s">
        <v>47</v>
      </c>
    </row>
    <row r="1160" spans="1:6" x14ac:dyDescent="0.25">
      <c r="A1160" s="13" t="s">
        <v>4</v>
      </c>
      <c r="B1160" s="14" t="s">
        <v>5</v>
      </c>
      <c r="C1160" s="14" t="s">
        <v>6</v>
      </c>
      <c r="D1160" s="15" t="s">
        <v>7</v>
      </c>
      <c r="E1160" s="16" t="s">
        <v>8</v>
      </c>
      <c r="F1160" s="17" t="s">
        <v>9</v>
      </c>
    </row>
    <row r="1161" spans="1:6" x14ac:dyDescent="0.25">
      <c r="A1161" s="58">
        <v>88309</v>
      </c>
      <c r="B1161" s="19" t="s">
        <v>41</v>
      </c>
      <c r="C1161" s="24" t="s">
        <v>10</v>
      </c>
      <c r="D1161" s="21">
        <v>0.3</v>
      </c>
      <c r="E1161" s="22"/>
      <c r="F1161" s="23">
        <f t="shared" ref="F1161:F1164" si="90">TRUNC(D1161*E1161,2)</f>
        <v>0</v>
      </c>
    </row>
    <row r="1162" spans="1:6" x14ac:dyDescent="0.25">
      <c r="A1162" s="59">
        <v>88316</v>
      </c>
      <c r="B1162" s="19" t="s">
        <v>11</v>
      </c>
      <c r="C1162" s="24" t="s">
        <v>10</v>
      </c>
      <c r="D1162" s="21">
        <v>0.86</v>
      </c>
      <c r="E1162" s="22"/>
      <c r="F1162" s="23">
        <f t="shared" si="90"/>
        <v>0</v>
      </c>
    </row>
    <row r="1163" spans="1:6" ht="24.75" customHeight="1" x14ac:dyDescent="0.25">
      <c r="A1163" s="30">
        <v>94962</v>
      </c>
      <c r="B1163" s="34" t="s">
        <v>1151</v>
      </c>
      <c r="C1163" s="24" t="s">
        <v>28</v>
      </c>
      <c r="D1163" s="74">
        <v>0.02</v>
      </c>
      <c r="E1163" s="51"/>
      <c r="F1163" s="36">
        <f t="shared" si="90"/>
        <v>0</v>
      </c>
    </row>
    <row r="1164" spans="1:6" ht="23.25" thickBot="1" x14ac:dyDescent="0.3">
      <c r="A1164" s="67">
        <v>88628</v>
      </c>
      <c r="B1164" s="19" t="s">
        <v>50</v>
      </c>
      <c r="C1164" s="24" t="s">
        <v>28</v>
      </c>
      <c r="D1164" s="66">
        <v>2E-3</v>
      </c>
      <c r="E1164" s="43"/>
      <c r="F1164" s="44">
        <f t="shared" si="90"/>
        <v>0</v>
      </c>
    </row>
    <row r="1165" spans="1:6" ht="15.75" thickBot="1" x14ac:dyDescent="0.3">
      <c r="A1165" s="25"/>
      <c r="B1165" s="26"/>
      <c r="C1165" s="26"/>
      <c r="D1165" s="27"/>
      <c r="E1165" s="28" t="s">
        <v>12</v>
      </c>
      <c r="F1165" s="29">
        <f>SUM(F1161:F1164)</f>
        <v>0</v>
      </c>
    </row>
    <row r="1166" spans="1:6" ht="15.75" thickBot="1" x14ac:dyDescent="0.3"/>
    <row r="1167" spans="1:6" ht="15.75" thickBot="1" x14ac:dyDescent="0.3">
      <c r="A1167" s="1"/>
      <c r="B1167" s="2" t="s">
        <v>1</v>
      </c>
      <c r="F1167" s="30"/>
    </row>
    <row r="1168" spans="1:6" ht="15.75" thickBot="1" x14ac:dyDescent="0.3">
      <c r="A1168" s="3"/>
      <c r="B1168" s="4" t="s">
        <v>2</v>
      </c>
      <c r="E1168" s="5" t="s">
        <v>3</v>
      </c>
      <c r="F1168" s="6"/>
    </row>
    <row r="1169" spans="1:6" ht="23.25" thickBot="1" x14ac:dyDescent="0.3">
      <c r="A1169" s="7" t="s">
        <v>546</v>
      </c>
      <c r="B1169" s="8" t="s">
        <v>547</v>
      </c>
      <c r="C1169" s="9"/>
      <c r="D1169" s="10"/>
      <c r="E1169" s="11"/>
      <c r="F1169" s="12" t="s">
        <v>47</v>
      </c>
    </row>
    <row r="1170" spans="1:6" x14ac:dyDescent="0.25">
      <c r="A1170" s="13" t="s">
        <v>4</v>
      </c>
      <c r="B1170" s="14" t="s">
        <v>5</v>
      </c>
      <c r="C1170" s="14" t="s">
        <v>6</v>
      </c>
      <c r="D1170" s="15" t="s">
        <v>7</v>
      </c>
      <c r="E1170" s="16" t="s">
        <v>8</v>
      </c>
      <c r="F1170" s="17" t="s">
        <v>9</v>
      </c>
    </row>
    <row r="1171" spans="1:6" x14ac:dyDescent="0.25">
      <c r="A1171" s="58">
        <v>88309</v>
      </c>
      <c r="B1171" s="19" t="s">
        <v>41</v>
      </c>
      <c r="C1171" s="24" t="s">
        <v>10</v>
      </c>
      <c r="D1171" s="21">
        <v>0.3</v>
      </c>
      <c r="E1171" s="22"/>
      <c r="F1171" s="23">
        <f t="shared" ref="F1171:F1174" si="91">TRUNC(D1171*E1171,2)</f>
        <v>0</v>
      </c>
    </row>
    <row r="1172" spans="1:6" x14ac:dyDescent="0.25">
      <c r="A1172" s="59">
        <v>88316</v>
      </c>
      <c r="B1172" s="19" t="s">
        <v>11</v>
      </c>
      <c r="C1172" s="24" t="s">
        <v>10</v>
      </c>
      <c r="D1172" s="21">
        <v>1.4</v>
      </c>
      <c r="E1172" s="22"/>
      <c r="F1172" s="23">
        <f t="shared" si="91"/>
        <v>0</v>
      </c>
    </row>
    <row r="1173" spans="1:6" x14ac:dyDescent="0.25">
      <c r="A1173" s="62">
        <v>1379</v>
      </c>
      <c r="B1173" s="34" t="s">
        <v>912</v>
      </c>
      <c r="C1173" s="63" t="s">
        <v>179</v>
      </c>
      <c r="D1173" s="74">
        <v>2.5</v>
      </c>
      <c r="E1173" s="51"/>
      <c r="F1173" s="36">
        <f t="shared" si="91"/>
        <v>0</v>
      </c>
    </row>
    <row r="1174" spans="1:6" ht="15.75" thickBot="1" x14ac:dyDescent="0.3">
      <c r="A1174" s="30">
        <v>370</v>
      </c>
      <c r="B1174" s="34" t="s">
        <v>1055</v>
      </c>
      <c r="C1174" s="64" t="s">
        <v>28</v>
      </c>
      <c r="D1174" s="66">
        <v>0.05</v>
      </c>
      <c r="E1174" s="43"/>
      <c r="F1174" s="44">
        <f t="shared" si="91"/>
        <v>0</v>
      </c>
    </row>
    <row r="1175" spans="1:6" ht="15.75" thickBot="1" x14ac:dyDescent="0.3">
      <c r="A1175" s="25"/>
      <c r="B1175" s="26"/>
      <c r="C1175" s="26"/>
      <c r="D1175" s="27"/>
      <c r="E1175" s="28" t="s">
        <v>12</v>
      </c>
      <c r="F1175" s="29">
        <f>SUM(F1171:F1174)</f>
        <v>0</v>
      </c>
    </row>
    <row r="1176" spans="1:6" ht="15.75" thickBot="1" x14ac:dyDescent="0.3"/>
    <row r="1177" spans="1:6" ht="15.75" thickBot="1" x14ac:dyDescent="0.3">
      <c r="A1177" s="1"/>
      <c r="B1177" s="2" t="s">
        <v>1</v>
      </c>
      <c r="F1177" s="30"/>
    </row>
    <row r="1178" spans="1:6" ht="15.75" thickBot="1" x14ac:dyDescent="0.3">
      <c r="A1178" s="3"/>
      <c r="B1178" s="4" t="s">
        <v>2</v>
      </c>
      <c r="E1178" s="5" t="s">
        <v>3</v>
      </c>
      <c r="F1178" s="6"/>
    </row>
    <row r="1179" spans="1:6" ht="23.25" thickBot="1" x14ac:dyDescent="0.3">
      <c r="A1179" s="7" t="s">
        <v>548</v>
      </c>
      <c r="B1179" s="8" t="s">
        <v>549</v>
      </c>
      <c r="C1179" s="9"/>
      <c r="D1179" s="10"/>
      <c r="E1179" s="11"/>
      <c r="F1179" s="12" t="s">
        <v>47</v>
      </c>
    </row>
    <row r="1180" spans="1:6" x14ac:dyDescent="0.25">
      <c r="A1180" s="13" t="s">
        <v>4</v>
      </c>
      <c r="B1180" s="14" t="s">
        <v>5</v>
      </c>
      <c r="C1180" s="14" t="s">
        <v>6</v>
      </c>
      <c r="D1180" s="15" t="s">
        <v>7</v>
      </c>
      <c r="E1180" s="16" t="s">
        <v>8</v>
      </c>
      <c r="F1180" s="17" t="s">
        <v>9</v>
      </c>
    </row>
    <row r="1181" spans="1:6" x14ac:dyDescent="0.25">
      <c r="A1181" s="58">
        <v>88309</v>
      </c>
      <c r="B1181" s="19" t="s">
        <v>41</v>
      </c>
      <c r="C1181" s="24" t="s">
        <v>10</v>
      </c>
      <c r="D1181" s="21">
        <v>0.25</v>
      </c>
      <c r="E1181" s="22"/>
      <c r="F1181" s="23">
        <f t="shared" ref="F1181:F1184" si="92">TRUNC(D1181*E1181,2)</f>
        <v>0</v>
      </c>
    </row>
    <row r="1182" spans="1:6" x14ac:dyDescent="0.25">
      <c r="A1182" s="59">
        <v>88316</v>
      </c>
      <c r="B1182" s="19" t="s">
        <v>11</v>
      </c>
      <c r="C1182" s="24" t="s">
        <v>10</v>
      </c>
      <c r="D1182" s="21">
        <v>0.53</v>
      </c>
      <c r="E1182" s="22"/>
      <c r="F1182" s="23">
        <f t="shared" si="92"/>
        <v>0</v>
      </c>
    </row>
    <row r="1183" spans="1:6" x14ac:dyDescent="0.25">
      <c r="A1183" s="62">
        <v>1379</v>
      </c>
      <c r="B1183" s="34" t="s">
        <v>912</v>
      </c>
      <c r="C1183" s="63" t="s">
        <v>179</v>
      </c>
      <c r="D1183" s="74">
        <v>0.65</v>
      </c>
      <c r="E1183" s="51"/>
      <c r="F1183" s="36">
        <f t="shared" si="92"/>
        <v>0</v>
      </c>
    </row>
    <row r="1184" spans="1:6" ht="15.75" thickBot="1" x14ac:dyDescent="0.3">
      <c r="A1184" s="30">
        <v>370</v>
      </c>
      <c r="B1184" s="34" t="s">
        <v>1055</v>
      </c>
      <c r="C1184" s="64" t="s">
        <v>28</v>
      </c>
      <c r="D1184" s="66">
        <v>8.9999999999999993E-3</v>
      </c>
      <c r="E1184" s="43"/>
      <c r="F1184" s="44">
        <f t="shared" si="92"/>
        <v>0</v>
      </c>
    </row>
    <row r="1185" spans="1:6" ht="15.75" thickBot="1" x14ac:dyDescent="0.3">
      <c r="A1185" s="25"/>
      <c r="B1185" s="26"/>
      <c r="C1185" s="26"/>
      <c r="D1185" s="27"/>
      <c r="E1185" s="28" t="s">
        <v>12</v>
      </c>
      <c r="F1185" s="29">
        <f>SUM(F1181:F1184)</f>
        <v>0</v>
      </c>
    </row>
    <row r="1186" spans="1:6" ht="15.75" thickBot="1" x14ac:dyDescent="0.3"/>
    <row r="1187" spans="1:6" ht="15.75" thickBot="1" x14ac:dyDescent="0.3">
      <c r="A1187" s="1"/>
      <c r="B1187" s="2" t="s">
        <v>1</v>
      </c>
      <c r="F1187" s="30"/>
    </row>
    <row r="1188" spans="1:6" ht="15.75" thickBot="1" x14ac:dyDescent="0.3">
      <c r="A1188" s="3"/>
      <c r="B1188" s="4" t="s">
        <v>2</v>
      </c>
      <c r="E1188" s="5" t="s">
        <v>3</v>
      </c>
      <c r="F1188" s="6"/>
    </row>
    <row r="1189" spans="1:6" ht="23.25" thickBot="1" x14ac:dyDescent="0.3">
      <c r="A1189" s="7" t="s">
        <v>550</v>
      </c>
      <c r="B1189" s="8" t="s">
        <v>551</v>
      </c>
      <c r="C1189" s="9"/>
      <c r="D1189" s="10"/>
      <c r="E1189" s="11"/>
      <c r="F1189" s="12" t="s">
        <v>47</v>
      </c>
    </row>
    <row r="1190" spans="1:6" x14ac:dyDescent="0.25">
      <c r="A1190" s="13" t="s">
        <v>4</v>
      </c>
      <c r="B1190" s="14" t="s">
        <v>5</v>
      </c>
      <c r="C1190" s="14" t="s">
        <v>6</v>
      </c>
      <c r="D1190" s="15" t="s">
        <v>7</v>
      </c>
      <c r="E1190" s="16" t="s">
        <v>8</v>
      </c>
      <c r="F1190" s="17" t="s">
        <v>9</v>
      </c>
    </row>
    <row r="1191" spans="1:6" x14ac:dyDescent="0.25">
      <c r="A1191" s="58">
        <v>88309</v>
      </c>
      <c r="B1191" s="19" t="s">
        <v>41</v>
      </c>
      <c r="C1191" s="24" t="s">
        <v>10</v>
      </c>
      <c r="D1191" s="21">
        <v>0.5</v>
      </c>
      <c r="E1191" s="22"/>
      <c r="F1191" s="23">
        <f t="shared" ref="F1191:F1194" si="93">TRUNC(D1191*E1191,2)</f>
        <v>0</v>
      </c>
    </row>
    <row r="1192" spans="1:6" x14ac:dyDescent="0.25">
      <c r="A1192" s="59">
        <v>88316</v>
      </c>
      <c r="B1192" s="19" t="s">
        <v>11</v>
      </c>
      <c r="C1192" s="24" t="s">
        <v>10</v>
      </c>
      <c r="D1192" s="21">
        <v>0.94</v>
      </c>
      <c r="E1192" s="22"/>
      <c r="F1192" s="23">
        <f t="shared" si="93"/>
        <v>0</v>
      </c>
    </row>
    <row r="1193" spans="1:6" x14ac:dyDescent="0.25">
      <c r="A1193" s="62">
        <v>1379</v>
      </c>
      <c r="B1193" s="34" t="s">
        <v>912</v>
      </c>
      <c r="C1193" s="63" t="s">
        <v>179</v>
      </c>
      <c r="D1193" s="74">
        <v>4.57</v>
      </c>
      <c r="E1193" s="51"/>
      <c r="F1193" s="36">
        <f t="shared" si="93"/>
        <v>0</v>
      </c>
    </row>
    <row r="1194" spans="1:6" ht="15.75" thickBot="1" x14ac:dyDescent="0.3">
      <c r="A1194" s="30">
        <v>370</v>
      </c>
      <c r="B1194" s="34" t="s">
        <v>1055</v>
      </c>
      <c r="C1194" s="64" t="s">
        <v>28</v>
      </c>
      <c r="D1194" s="66">
        <v>2.7E-2</v>
      </c>
      <c r="E1194" s="43"/>
      <c r="F1194" s="44">
        <f t="shared" si="93"/>
        <v>0</v>
      </c>
    </row>
    <row r="1195" spans="1:6" ht="15.75" thickBot="1" x14ac:dyDescent="0.3">
      <c r="A1195" s="25"/>
      <c r="B1195" s="26"/>
      <c r="C1195" s="26"/>
      <c r="D1195" s="27"/>
      <c r="E1195" s="28" t="s">
        <v>12</v>
      </c>
      <c r="F1195" s="29">
        <f>SUM(F1191:F1194)</f>
        <v>0</v>
      </c>
    </row>
    <row r="1196" spans="1:6" ht="15.75" thickBot="1" x14ac:dyDescent="0.3"/>
    <row r="1197" spans="1:6" ht="15.75" thickBot="1" x14ac:dyDescent="0.3">
      <c r="A1197" s="1"/>
      <c r="B1197" s="2" t="s">
        <v>1</v>
      </c>
      <c r="F1197" s="30"/>
    </row>
    <row r="1198" spans="1:6" ht="15.75" thickBot="1" x14ac:dyDescent="0.3">
      <c r="A1198" s="3"/>
      <c r="B1198" s="4" t="s">
        <v>2</v>
      </c>
      <c r="E1198" s="5" t="s">
        <v>3</v>
      </c>
      <c r="F1198" s="6"/>
    </row>
    <row r="1199" spans="1:6" ht="23.25" thickBot="1" x14ac:dyDescent="0.3">
      <c r="A1199" s="7" t="s">
        <v>552</v>
      </c>
      <c r="B1199" s="8" t="s">
        <v>553</v>
      </c>
      <c r="C1199" s="9"/>
      <c r="D1199" s="10"/>
      <c r="E1199" s="11"/>
      <c r="F1199" s="12" t="s">
        <v>47</v>
      </c>
    </row>
    <row r="1200" spans="1:6" x14ac:dyDescent="0.25">
      <c r="A1200" s="13" t="s">
        <v>4</v>
      </c>
      <c r="B1200" s="14" t="s">
        <v>5</v>
      </c>
      <c r="C1200" s="14" t="s">
        <v>6</v>
      </c>
      <c r="D1200" s="15" t="s">
        <v>7</v>
      </c>
      <c r="E1200" s="16" t="s">
        <v>8</v>
      </c>
      <c r="F1200" s="17" t="s">
        <v>9</v>
      </c>
    </row>
    <row r="1201" spans="1:6" x14ac:dyDescent="0.25">
      <c r="A1201" s="59">
        <v>88316</v>
      </c>
      <c r="B1201" s="19" t="s">
        <v>11</v>
      </c>
      <c r="C1201" s="24" t="s">
        <v>10</v>
      </c>
      <c r="D1201" s="21">
        <v>1.62</v>
      </c>
      <c r="E1201" s="22"/>
      <c r="F1201" s="23">
        <f t="shared" ref="F1201:F1202" si="94">TRUNC(D1201*E1201,2)</f>
        <v>0</v>
      </c>
    </row>
    <row r="1202" spans="1:6" ht="15.75" thickBot="1" x14ac:dyDescent="0.3">
      <c r="A1202" s="62">
        <v>4718</v>
      </c>
      <c r="B1202" s="34" t="s">
        <v>849</v>
      </c>
      <c r="C1202" s="64" t="s">
        <v>28</v>
      </c>
      <c r="D1202" s="74">
        <v>0.156</v>
      </c>
      <c r="E1202" s="51"/>
      <c r="F1202" s="36">
        <f t="shared" si="94"/>
        <v>0</v>
      </c>
    </row>
    <row r="1203" spans="1:6" ht="15.75" thickBot="1" x14ac:dyDescent="0.3">
      <c r="A1203" s="25"/>
      <c r="B1203" s="26"/>
      <c r="C1203" s="26"/>
      <c r="D1203" s="27"/>
      <c r="E1203" s="28" t="s">
        <v>12</v>
      </c>
      <c r="F1203" s="29">
        <f>SUM(F1201:F1202)</f>
        <v>0</v>
      </c>
    </row>
    <row r="1204" spans="1:6" ht="15.75" thickBot="1" x14ac:dyDescent="0.3"/>
    <row r="1205" spans="1:6" ht="15.75" thickBot="1" x14ac:dyDescent="0.3">
      <c r="A1205" s="1"/>
      <c r="B1205" s="2" t="s">
        <v>1</v>
      </c>
      <c r="F1205" s="30">
        <v>4915746</v>
      </c>
    </row>
    <row r="1206" spans="1:6" ht="15.75" thickBot="1" x14ac:dyDescent="0.3">
      <c r="A1206" s="3"/>
      <c r="B1206" s="4" t="s">
        <v>2</v>
      </c>
      <c r="E1206" s="5" t="s">
        <v>3</v>
      </c>
      <c r="F1206" s="6"/>
    </row>
    <row r="1207" spans="1:6" ht="23.25" thickBot="1" x14ac:dyDescent="0.3">
      <c r="A1207" s="7" t="s">
        <v>554</v>
      </c>
      <c r="B1207" s="8" t="s">
        <v>555</v>
      </c>
      <c r="C1207" s="9"/>
      <c r="D1207" s="10"/>
      <c r="E1207" s="11"/>
      <c r="F1207" s="12" t="s">
        <v>30</v>
      </c>
    </row>
    <row r="1208" spans="1:6" x14ac:dyDescent="0.25">
      <c r="A1208" s="13" t="s">
        <v>4</v>
      </c>
      <c r="B1208" s="14" t="s">
        <v>5</v>
      </c>
      <c r="C1208" s="14" t="s">
        <v>6</v>
      </c>
      <c r="D1208" s="15" t="s">
        <v>7</v>
      </c>
      <c r="E1208" s="16" t="s">
        <v>8</v>
      </c>
      <c r="F1208" s="17" t="s">
        <v>9</v>
      </c>
    </row>
    <row r="1209" spans="1:6" x14ac:dyDescent="0.25">
      <c r="A1209" s="59" t="s">
        <v>873</v>
      </c>
      <c r="B1209" s="19" t="s">
        <v>876</v>
      </c>
      <c r="C1209" s="20" t="s">
        <v>22</v>
      </c>
      <c r="D1209" s="21">
        <v>0.19</v>
      </c>
      <c r="E1209" s="22"/>
      <c r="F1209" s="23">
        <f>TRUNC(D1209*E1209,2)</f>
        <v>0</v>
      </c>
    </row>
    <row r="1210" spans="1:6" x14ac:dyDescent="0.25">
      <c r="A1210" s="58" t="s">
        <v>873</v>
      </c>
      <c r="B1210" s="19" t="s">
        <v>876</v>
      </c>
      <c r="C1210" s="20" t="s">
        <v>23</v>
      </c>
      <c r="D1210" s="21">
        <v>0.81</v>
      </c>
      <c r="E1210" s="22"/>
      <c r="F1210" s="23">
        <f t="shared" ref="F1210:F1214" si="95">TRUNC(D1210*E1210,2)</f>
        <v>0</v>
      </c>
    </row>
    <row r="1211" spans="1:6" ht="22.5" x14ac:dyDescent="0.25">
      <c r="A1211" s="58" t="s">
        <v>1152</v>
      </c>
      <c r="B1211" s="19" t="s">
        <v>1153</v>
      </c>
      <c r="C1211" s="20" t="s">
        <v>22</v>
      </c>
      <c r="D1211" s="21">
        <v>0.19</v>
      </c>
      <c r="E1211" s="22"/>
      <c r="F1211" s="23">
        <f t="shared" si="95"/>
        <v>0</v>
      </c>
    </row>
    <row r="1212" spans="1:6" ht="22.5" x14ac:dyDescent="0.25">
      <c r="A1212" s="58" t="s">
        <v>1152</v>
      </c>
      <c r="B1212" s="19" t="s">
        <v>1153</v>
      </c>
      <c r="C1212" s="20" t="s">
        <v>23</v>
      </c>
      <c r="D1212" s="21">
        <v>0.81</v>
      </c>
      <c r="E1212" s="22"/>
      <c r="F1212" s="23">
        <f t="shared" si="95"/>
        <v>0</v>
      </c>
    </row>
    <row r="1213" spans="1:6" x14ac:dyDescent="0.25">
      <c r="A1213" s="59" t="s">
        <v>1132</v>
      </c>
      <c r="B1213" s="19" t="s">
        <v>1134</v>
      </c>
      <c r="C1213" s="20" t="s">
        <v>22</v>
      </c>
      <c r="D1213" s="21">
        <v>0.12</v>
      </c>
      <c r="E1213" s="22"/>
      <c r="F1213" s="23">
        <f t="shared" si="95"/>
        <v>0</v>
      </c>
    </row>
    <row r="1214" spans="1:6" x14ac:dyDescent="0.25">
      <c r="A1214" s="59" t="s">
        <v>1132</v>
      </c>
      <c r="B1214" s="19" t="s">
        <v>1134</v>
      </c>
      <c r="C1214" s="20" t="s">
        <v>23</v>
      </c>
      <c r="D1214" s="21">
        <v>0.88</v>
      </c>
      <c r="E1214" s="22"/>
      <c r="F1214" s="23">
        <f t="shared" si="95"/>
        <v>0</v>
      </c>
    </row>
    <row r="1215" spans="1:6" x14ac:dyDescent="0.25">
      <c r="A1215" s="59">
        <v>88316</v>
      </c>
      <c r="B1215" s="19" t="s">
        <v>11</v>
      </c>
      <c r="C1215" s="24" t="s">
        <v>10</v>
      </c>
      <c r="D1215" s="21">
        <v>2</v>
      </c>
      <c r="E1215" s="22"/>
      <c r="F1215" s="23">
        <f t="shared" ref="F1215:F1216" si="96">TRUNC(D1215*E1215,2)</f>
        <v>0</v>
      </c>
    </row>
    <row r="1216" spans="1:6" x14ac:dyDescent="0.25">
      <c r="A1216" s="67" t="s">
        <v>1155</v>
      </c>
      <c r="B1216" s="34" t="s">
        <v>1156</v>
      </c>
      <c r="C1216" s="24" t="s">
        <v>51</v>
      </c>
      <c r="D1216" s="35">
        <v>2.9669999999999998E-2</v>
      </c>
      <c r="E1216" s="22"/>
      <c r="F1216" s="23">
        <f t="shared" si="96"/>
        <v>0</v>
      </c>
    </row>
    <row r="1217" spans="1:6" ht="15.75" thickBot="1" x14ac:dyDescent="0.3">
      <c r="A1217" s="30" t="s">
        <v>875</v>
      </c>
      <c r="B1217" s="45" t="s">
        <v>878</v>
      </c>
      <c r="C1217" s="24" t="s">
        <v>51</v>
      </c>
      <c r="D1217" s="31">
        <v>0.02</v>
      </c>
      <c r="E1217" s="22"/>
      <c r="F1217" s="23">
        <f t="shared" ref="F1217" si="97">TRUNC(D1217*E1217,2)</f>
        <v>0</v>
      </c>
    </row>
    <row r="1218" spans="1:6" ht="15.75" thickBot="1" x14ac:dyDescent="0.3">
      <c r="A1218" s="25"/>
      <c r="B1218" s="26"/>
      <c r="C1218" s="26"/>
      <c r="D1218" s="27"/>
      <c r="E1218" s="28" t="s">
        <v>12</v>
      </c>
      <c r="F1218" s="29">
        <f>SUM(F1209:F1217)</f>
        <v>0</v>
      </c>
    </row>
    <row r="1219" spans="1:6" ht="15.75" thickBot="1" x14ac:dyDescent="0.3"/>
    <row r="1220" spans="1:6" ht="15.75" thickBot="1" x14ac:dyDescent="0.3">
      <c r="A1220" s="1"/>
      <c r="B1220" s="2" t="s">
        <v>1</v>
      </c>
      <c r="F1220" s="30"/>
    </row>
    <row r="1221" spans="1:6" ht="15.75" thickBot="1" x14ac:dyDescent="0.3">
      <c r="A1221" s="3"/>
      <c r="B1221" s="4" t="s">
        <v>2</v>
      </c>
      <c r="E1221" s="5" t="s">
        <v>3</v>
      </c>
      <c r="F1221" s="6"/>
    </row>
    <row r="1222" spans="1:6" ht="23.25" thickBot="1" x14ac:dyDescent="0.3">
      <c r="A1222" s="7" t="s">
        <v>556</v>
      </c>
      <c r="B1222" s="8" t="s">
        <v>557</v>
      </c>
      <c r="C1222" s="9"/>
      <c r="D1222" s="10"/>
      <c r="E1222" s="11"/>
      <c r="F1222" s="12" t="s">
        <v>30</v>
      </c>
    </row>
    <row r="1223" spans="1:6" x14ac:dyDescent="0.25">
      <c r="A1223" s="13" t="s">
        <v>4</v>
      </c>
      <c r="B1223" s="14" t="s">
        <v>5</v>
      </c>
      <c r="C1223" s="14" t="s">
        <v>6</v>
      </c>
      <c r="D1223" s="15" t="s">
        <v>7</v>
      </c>
      <c r="E1223" s="16" t="s">
        <v>8</v>
      </c>
      <c r="F1223" s="17" t="s">
        <v>9</v>
      </c>
    </row>
    <row r="1224" spans="1:6" ht="15.75" thickBot="1" x14ac:dyDescent="0.3">
      <c r="A1224" s="59" t="s">
        <v>78</v>
      </c>
      <c r="B1224" s="19" t="s">
        <v>79</v>
      </c>
      <c r="C1224" s="20" t="s">
        <v>22</v>
      </c>
      <c r="D1224" s="21">
        <f>1/7</f>
        <v>0.14285714285714285</v>
      </c>
      <c r="E1224" s="22"/>
      <c r="F1224" s="23">
        <f t="shared" ref="F1224" si="98">TRUNC(D1224*E1224,2)</f>
        <v>0</v>
      </c>
    </row>
    <row r="1225" spans="1:6" ht="15.75" thickBot="1" x14ac:dyDescent="0.3">
      <c r="A1225" s="25"/>
      <c r="B1225" s="26"/>
      <c r="C1225" s="26"/>
      <c r="D1225" s="27"/>
      <c r="E1225" s="28" t="s">
        <v>12</v>
      </c>
      <c r="F1225" s="29">
        <f>SUM(F1224:F1224)</f>
        <v>0</v>
      </c>
    </row>
    <row r="1226" spans="1:6" ht="15.75" thickBot="1" x14ac:dyDescent="0.3"/>
    <row r="1227" spans="1:6" ht="15.75" thickBot="1" x14ac:dyDescent="0.3">
      <c r="A1227" s="1"/>
      <c r="B1227" s="2" t="s">
        <v>1</v>
      </c>
      <c r="F1227" s="30"/>
    </row>
    <row r="1228" spans="1:6" ht="15.75" thickBot="1" x14ac:dyDescent="0.3">
      <c r="A1228" s="3"/>
      <c r="B1228" s="4" t="s">
        <v>2</v>
      </c>
      <c r="E1228" s="5" t="s">
        <v>3</v>
      </c>
      <c r="F1228" s="6"/>
    </row>
    <row r="1229" spans="1:6" ht="23.25" thickBot="1" x14ac:dyDescent="0.3">
      <c r="A1229" s="7" t="s">
        <v>558</v>
      </c>
      <c r="B1229" s="8" t="s">
        <v>559</v>
      </c>
      <c r="C1229" s="9"/>
      <c r="D1229" s="10"/>
      <c r="E1229" s="11"/>
      <c r="F1229" s="12" t="s">
        <v>854</v>
      </c>
    </row>
    <row r="1230" spans="1:6" x14ac:dyDescent="0.25">
      <c r="A1230" s="13" t="s">
        <v>4</v>
      </c>
      <c r="B1230" s="14" t="s">
        <v>5</v>
      </c>
      <c r="C1230" s="14" t="s">
        <v>6</v>
      </c>
      <c r="D1230" s="15" t="s">
        <v>7</v>
      </c>
      <c r="E1230" s="16" t="s">
        <v>8</v>
      </c>
      <c r="F1230" s="17" t="s">
        <v>9</v>
      </c>
    </row>
    <row r="1231" spans="1:6" ht="15.75" thickBot="1" x14ac:dyDescent="0.3">
      <c r="A1231" s="59" t="s">
        <v>78</v>
      </c>
      <c r="B1231" s="19" t="s">
        <v>79</v>
      </c>
      <c r="C1231" s="20" t="s">
        <v>22</v>
      </c>
      <c r="D1231" s="21">
        <f>1/70</f>
        <v>1.4285714285714285E-2</v>
      </c>
      <c r="E1231" s="22"/>
      <c r="F1231" s="23">
        <f t="shared" ref="F1231" si="99">TRUNC(D1231*E1231,2)</f>
        <v>0</v>
      </c>
    </row>
    <row r="1232" spans="1:6" ht="15.75" thickBot="1" x14ac:dyDescent="0.3">
      <c r="A1232" s="25"/>
      <c r="B1232" s="26"/>
      <c r="C1232" s="26"/>
      <c r="D1232" s="27"/>
      <c r="E1232" s="28" t="s">
        <v>12</v>
      </c>
      <c r="F1232" s="29">
        <f>SUM(F1231:F1231)</f>
        <v>0</v>
      </c>
    </row>
    <row r="1233" spans="1:6" ht="15.75" thickBot="1" x14ac:dyDescent="0.3"/>
    <row r="1234" spans="1:6" ht="15.75" thickBot="1" x14ac:dyDescent="0.3">
      <c r="A1234" s="1"/>
      <c r="B1234" s="2" t="s">
        <v>1</v>
      </c>
      <c r="F1234" s="30">
        <v>4915746</v>
      </c>
    </row>
    <row r="1235" spans="1:6" ht="15.75" thickBot="1" x14ac:dyDescent="0.3">
      <c r="A1235" s="3"/>
      <c r="B1235" s="4" t="s">
        <v>2</v>
      </c>
      <c r="E1235" s="5" t="s">
        <v>3</v>
      </c>
      <c r="F1235" s="6"/>
    </row>
    <row r="1236" spans="1:6" ht="15.75" thickBot="1" x14ac:dyDescent="0.3">
      <c r="A1236" s="7" t="s">
        <v>560</v>
      </c>
      <c r="B1236" s="8" t="s">
        <v>561</v>
      </c>
      <c r="C1236" s="9"/>
      <c r="D1236" s="10"/>
      <c r="E1236" s="11"/>
      <c r="F1236" s="12" t="s">
        <v>854</v>
      </c>
    </row>
    <row r="1237" spans="1:6" x14ac:dyDescent="0.25">
      <c r="A1237" s="13" t="s">
        <v>4</v>
      </c>
      <c r="B1237" s="14" t="s">
        <v>5</v>
      </c>
      <c r="C1237" s="14" t="s">
        <v>6</v>
      </c>
      <c r="D1237" s="15" t="s">
        <v>7</v>
      </c>
      <c r="E1237" s="16" t="s">
        <v>8</v>
      </c>
      <c r="F1237" s="17" t="s">
        <v>9</v>
      </c>
    </row>
    <row r="1238" spans="1:6" x14ac:dyDescent="0.25">
      <c r="A1238" s="59" t="s">
        <v>1097</v>
      </c>
      <c r="B1238" s="19" t="s">
        <v>1101</v>
      </c>
      <c r="C1238" s="20" t="s">
        <v>22</v>
      </c>
      <c r="D1238" s="21">
        <f>0.5/350</f>
        <v>1.4285714285714286E-3</v>
      </c>
      <c r="E1238" s="22"/>
      <c r="F1238" s="23">
        <f>TRUNC(D1238*E1238,2)</f>
        <v>0</v>
      </c>
    </row>
    <row r="1239" spans="1:6" x14ac:dyDescent="0.25">
      <c r="A1239" s="59" t="s">
        <v>1097</v>
      </c>
      <c r="B1239" s="19" t="s">
        <v>1101</v>
      </c>
      <c r="C1239" s="20" t="s">
        <v>23</v>
      </c>
      <c r="D1239" s="21">
        <v>1.4285714285714286E-3</v>
      </c>
      <c r="E1239" s="22"/>
      <c r="F1239" s="23">
        <f t="shared" ref="F1239:F1244" si="100">TRUNC(D1239*E1239,2)</f>
        <v>0</v>
      </c>
    </row>
    <row r="1240" spans="1:6" x14ac:dyDescent="0.25">
      <c r="A1240" s="58" t="s">
        <v>1036</v>
      </c>
      <c r="B1240" s="19" t="s">
        <v>1039</v>
      </c>
      <c r="C1240" s="20" t="s">
        <v>22</v>
      </c>
      <c r="D1240" s="21">
        <f>0.17/350</f>
        <v>4.8571428571428577E-4</v>
      </c>
      <c r="E1240" s="22"/>
      <c r="F1240" s="23">
        <f t="shared" si="100"/>
        <v>0</v>
      </c>
    </row>
    <row r="1241" spans="1:6" x14ac:dyDescent="0.25">
      <c r="A1241" s="58" t="s">
        <v>1036</v>
      </c>
      <c r="B1241" s="19" t="s">
        <v>1039</v>
      </c>
      <c r="C1241" s="20" t="s">
        <v>23</v>
      </c>
      <c r="D1241" s="21">
        <f>0.83/350</f>
        <v>2.3714285714285712E-3</v>
      </c>
      <c r="E1241" s="22"/>
      <c r="F1241" s="23">
        <f t="shared" si="100"/>
        <v>0</v>
      </c>
    </row>
    <row r="1242" spans="1:6" x14ac:dyDescent="0.25">
      <c r="A1242" s="59" t="s">
        <v>983</v>
      </c>
      <c r="B1242" s="19" t="s">
        <v>985</v>
      </c>
      <c r="C1242" s="20" t="s">
        <v>22</v>
      </c>
      <c r="D1242" s="21">
        <f>0.17/350</f>
        <v>4.8571428571428577E-4</v>
      </c>
      <c r="E1242" s="22"/>
      <c r="F1242" s="23">
        <f t="shared" si="100"/>
        <v>0</v>
      </c>
    </row>
    <row r="1243" spans="1:6" x14ac:dyDescent="0.25">
      <c r="A1243" s="59" t="s">
        <v>983</v>
      </c>
      <c r="B1243" s="19" t="s">
        <v>985</v>
      </c>
      <c r="C1243" s="20" t="s">
        <v>23</v>
      </c>
      <c r="D1243" s="21">
        <f>0.83/350</f>
        <v>2.3714285714285712E-3</v>
      </c>
      <c r="E1243" s="22"/>
      <c r="F1243" s="23">
        <f t="shared" si="100"/>
        <v>0</v>
      </c>
    </row>
    <row r="1244" spans="1:6" ht="15.75" thickBot="1" x14ac:dyDescent="0.3">
      <c r="A1244" s="59">
        <v>88316</v>
      </c>
      <c r="B1244" s="19" t="s">
        <v>11</v>
      </c>
      <c r="C1244" s="24" t="s">
        <v>10</v>
      </c>
      <c r="D1244" s="21">
        <f>1/350</f>
        <v>2.8571428571428571E-3</v>
      </c>
      <c r="E1244" s="22"/>
      <c r="F1244" s="23">
        <f t="shared" si="100"/>
        <v>0</v>
      </c>
    </row>
    <row r="1245" spans="1:6" ht="15.75" thickBot="1" x14ac:dyDescent="0.3">
      <c r="A1245" s="25"/>
      <c r="B1245" s="26"/>
      <c r="C1245" s="26"/>
      <c r="D1245" s="27"/>
      <c r="E1245" s="28" t="s">
        <v>12</v>
      </c>
      <c r="F1245" s="29">
        <f>SUM(F1238:F1244)</f>
        <v>0</v>
      </c>
    </row>
    <row r="1246" spans="1:6" ht="15.75" thickBot="1" x14ac:dyDescent="0.3"/>
    <row r="1247" spans="1:6" ht="15.75" thickBot="1" x14ac:dyDescent="0.3">
      <c r="A1247" s="1"/>
      <c r="B1247" s="2" t="s">
        <v>1</v>
      </c>
      <c r="F1247" s="30"/>
    </row>
    <row r="1248" spans="1:6" ht="15.75" thickBot="1" x14ac:dyDescent="0.3">
      <c r="A1248" s="3"/>
      <c r="B1248" s="4" t="s">
        <v>2</v>
      </c>
      <c r="E1248" s="5" t="s">
        <v>3</v>
      </c>
      <c r="F1248" s="6"/>
    </row>
    <row r="1249" spans="1:6" ht="23.25" thickBot="1" x14ac:dyDescent="0.3">
      <c r="A1249" s="7" t="s">
        <v>562</v>
      </c>
      <c r="B1249" s="8" t="s">
        <v>563</v>
      </c>
      <c r="C1249" s="9"/>
      <c r="D1249" s="10"/>
      <c r="E1249" s="11"/>
      <c r="F1249" s="12" t="s">
        <v>47</v>
      </c>
    </row>
    <row r="1250" spans="1:6" x14ac:dyDescent="0.25">
      <c r="A1250" s="13" t="s">
        <v>4</v>
      </c>
      <c r="B1250" s="14" t="s">
        <v>5</v>
      </c>
      <c r="C1250" s="14" t="s">
        <v>6</v>
      </c>
      <c r="D1250" s="15" t="s">
        <v>7</v>
      </c>
      <c r="E1250" s="16" t="s">
        <v>8</v>
      </c>
      <c r="F1250" s="17" t="s">
        <v>9</v>
      </c>
    </row>
    <row r="1251" spans="1:6" x14ac:dyDescent="0.25">
      <c r="A1251" s="59" t="s">
        <v>1132</v>
      </c>
      <c r="B1251" s="19" t="s">
        <v>1134</v>
      </c>
      <c r="C1251" s="20" t="s">
        <v>22</v>
      </c>
      <c r="D1251" s="21">
        <f>1/20</f>
        <v>0.05</v>
      </c>
      <c r="E1251" s="22"/>
      <c r="F1251" s="23">
        <f t="shared" ref="F1251:F1253" si="101">TRUNC(D1251*E1251,2)</f>
        <v>0</v>
      </c>
    </row>
    <row r="1252" spans="1:6" x14ac:dyDescent="0.25">
      <c r="A1252" s="58">
        <v>88309</v>
      </c>
      <c r="B1252" s="19" t="s">
        <v>41</v>
      </c>
      <c r="C1252" s="24" t="s">
        <v>10</v>
      </c>
      <c r="D1252" s="21">
        <f>1/20</f>
        <v>0.05</v>
      </c>
      <c r="E1252" s="22"/>
      <c r="F1252" s="23">
        <f t="shared" si="101"/>
        <v>0</v>
      </c>
    </row>
    <row r="1253" spans="1:6" ht="15.75" thickBot="1" x14ac:dyDescent="0.3">
      <c r="A1253" s="67" t="s">
        <v>1155</v>
      </c>
      <c r="B1253" s="34" t="s">
        <v>1154</v>
      </c>
      <c r="C1253" s="24" t="s">
        <v>51</v>
      </c>
      <c r="D1253" s="35">
        <v>7.4999999999999997E-3</v>
      </c>
      <c r="E1253" s="22"/>
      <c r="F1253" s="23">
        <f t="shared" si="101"/>
        <v>0</v>
      </c>
    </row>
    <row r="1254" spans="1:6" ht="15.75" thickBot="1" x14ac:dyDescent="0.3">
      <c r="A1254" s="25"/>
      <c r="B1254" s="26"/>
      <c r="C1254" s="26"/>
      <c r="D1254" s="27"/>
      <c r="E1254" s="28" t="s">
        <v>12</v>
      </c>
      <c r="F1254" s="29">
        <f>SUM(F1251:F1253)</f>
        <v>0</v>
      </c>
    </row>
    <row r="1255" spans="1:6" ht="15.75" thickBot="1" x14ac:dyDescent="0.3"/>
    <row r="1256" spans="1:6" ht="15.75" thickBot="1" x14ac:dyDescent="0.3">
      <c r="A1256" s="1"/>
      <c r="B1256" s="2" t="s">
        <v>1</v>
      </c>
      <c r="F1256" s="30"/>
    </row>
    <row r="1257" spans="1:6" ht="15.75" thickBot="1" x14ac:dyDescent="0.3">
      <c r="A1257" s="3"/>
      <c r="B1257" s="4" t="s">
        <v>2</v>
      </c>
      <c r="E1257" s="5" t="s">
        <v>3</v>
      </c>
      <c r="F1257" s="6"/>
    </row>
    <row r="1258" spans="1:6" ht="23.25" thickBot="1" x14ac:dyDescent="0.3">
      <c r="A1258" s="7" t="s">
        <v>564</v>
      </c>
      <c r="B1258" s="8" t="s">
        <v>565</v>
      </c>
      <c r="C1258" s="9"/>
      <c r="D1258" s="10"/>
      <c r="E1258" s="11"/>
      <c r="F1258" s="12" t="s">
        <v>47</v>
      </c>
    </row>
    <row r="1259" spans="1:6" x14ac:dyDescent="0.25">
      <c r="A1259" s="13" t="s">
        <v>4</v>
      </c>
      <c r="B1259" s="14" t="s">
        <v>5</v>
      </c>
      <c r="C1259" s="14" t="s">
        <v>6</v>
      </c>
      <c r="D1259" s="15" t="s">
        <v>7</v>
      </c>
      <c r="E1259" s="16" t="s">
        <v>8</v>
      </c>
      <c r="F1259" s="17" t="s">
        <v>9</v>
      </c>
    </row>
    <row r="1260" spans="1:6" x14ac:dyDescent="0.25">
      <c r="A1260" s="59" t="s">
        <v>1132</v>
      </c>
      <c r="B1260" s="19" t="s">
        <v>1134</v>
      </c>
      <c r="C1260" s="20" t="s">
        <v>22</v>
      </c>
      <c r="D1260" s="21">
        <f>1/20</f>
        <v>0.05</v>
      </c>
      <c r="E1260" s="22"/>
      <c r="F1260" s="23">
        <f t="shared" ref="F1260:F1262" si="102">TRUNC(D1260*E1260,2)</f>
        <v>0</v>
      </c>
    </row>
    <row r="1261" spans="1:6" x14ac:dyDescent="0.25">
      <c r="A1261" s="58">
        <v>88309</v>
      </c>
      <c r="B1261" s="19" t="s">
        <v>41</v>
      </c>
      <c r="C1261" s="24" t="s">
        <v>10</v>
      </c>
      <c r="D1261" s="21">
        <f>1/20</f>
        <v>0.05</v>
      </c>
      <c r="E1261" s="22"/>
      <c r="F1261" s="23">
        <f t="shared" si="102"/>
        <v>0</v>
      </c>
    </row>
    <row r="1262" spans="1:6" ht="15.75" thickBot="1" x14ac:dyDescent="0.3">
      <c r="A1262" s="67" t="s">
        <v>1155</v>
      </c>
      <c r="B1262" s="34" t="s">
        <v>1154</v>
      </c>
      <c r="C1262" s="24" t="s">
        <v>51</v>
      </c>
      <c r="D1262" s="35">
        <v>7.4999999999999997E-3</v>
      </c>
      <c r="E1262" s="22"/>
      <c r="F1262" s="23">
        <f t="shared" si="102"/>
        <v>0</v>
      </c>
    </row>
    <row r="1263" spans="1:6" ht="15.75" thickBot="1" x14ac:dyDescent="0.3">
      <c r="A1263" s="25"/>
      <c r="B1263" s="26"/>
      <c r="C1263" s="26"/>
      <c r="D1263" s="27"/>
      <c r="E1263" s="28" t="s">
        <v>12</v>
      </c>
      <c r="F1263" s="29">
        <f>SUM(F1260:F1262)</f>
        <v>0</v>
      </c>
    </row>
    <row r="1264" spans="1:6" ht="15.75" thickBot="1" x14ac:dyDescent="0.3"/>
    <row r="1265" spans="1:6" ht="15.75" thickBot="1" x14ac:dyDescent="0.3">
      <c r="A1265" s="1"/>
      <c r="B1265" s="2" t="s">
        <v>1</v>
      </c>
      <c r="F1265" s="30"/>
    </row>
    <row r="1266" spans="1:6" ht="15.75" thickBot="1" x14ac:dyDescent="0.3">
      <c r="A1266" s="3"/>
      <c r="B1266" s="4" t="s">
        <v>2</v>
      </c>
      <c r="E1266" s="5" t="s">
        <v>3</v>
      </c>
      <c r="F1266" s="6"/>
    </row>
    <row r="1267" spans="1:6" ht="36.75" customHeight="1" thickBot="1" x14ac:dyDescent="0.3">
      <c r="A1267" s="7" t="s">
        <v>566</v>
      </c>
      <c r="B1267" s="8" t="s">
        <v>1157</v>
      </c>
      <c r="C1267" s="9"/>
      <c r="D1267" s="10"/>
      <c r="E1267" s="11"/>
      <c r="F1267" s="12" t="s">
        <v>30</v>
      </c>
    </row>
    <row r="1268" spans="1:6" x14ac:dyDescent="0.25">
      <c r="A1268" s="13" t="s">
        <v>4</v>
      </c>
      <c r="B1268" s="14" t="s">
        <v>5</v>
      </c>
      <c r="C1268" s="14" t="s">
        <v>6</v>
      </c>
      <c r="D1268" s="15" t="s">
        <v>7</v>
      </c>
      <c r="E1268" s="16" t="s">
        <v>8</v>
      </c>
      <c r="F1268" s="17" t="s">
        <v>9</v>
      </c>
    </row>
    <row r="1269" spans="1:6" x14ac:dyDescent="0.25">
      <c r="A1269" s="59" t="s">
        <v>44</v>
      </c>
      <c r="B1269" s="19" t="s">
        <v>45</v>
      </c>
      <c r="C1269" s="20" t="s">
        <v>22</v>
      </c>
      <c r="D1269" s="21">
        <v>0.27400000000000002</v>
      </c>
      <c r="E1269" s="22"/>
      <c r="F1269" s="23">
        <f>TRUNC(D1269*E1269,2)</f>
        <v>0</v>
      </c>
    </row>
    <row r="1270" spans="1:6" x14ac:dyDescent="0.25">
      <c r="A1270" s="59" t="s">
        <v>44</v>
      </c>
      <c r="B1270" s="19" t="s">
        <v>45</v>
      </c>
      <c r="C1270" s="20" t="s">
        <v>23</v>
      </c>
      <c r="D1270" s="21">
        <v>0.254</v>
      </c>
      <c r="E1270" s="22"/>
      <c r="F1270" s="23">
        <f t="shared" ref="F1270:F1272" si="103">TRUNC(D1270*E1270,2)</f>
        <v>0</v>
      </c>
    </row>
    <row r="1271" spans="1:6" x14ac:dyDescent="0.25">
      <c r="A1271" s="59">
        <v>88316</v>
      </c>
      <c r="B1271" s="19" t="s">
        <v>11</v>
      </c>
      <c r="C1271" s="24" t="s">
        <v>10</v>
      </c>
      <c r="D1271" s="21">
        <v>0.65900000000000003</v>
      </c>
      <c r="E1271" s="22"/>
      <c r="F1271" s="23">
        <f t="shared" si="103"/>
        <v>0</v>
      </c>
    </row>
    <row r="1272" spans="1:6" ht="15.75" thickBot="1" x14ac:dyDescent="0.3">
      <c r="A1272" s="18">
        <v>6079</v>
      </c>
      <c r="B1272" s="19" t="s">
        <v>27</v>
      </c>
      <c r="C1272" s="24" t="s">
        <v>28</v>
      </c>
      <c r="D1272" s="21">
        <v>1.25</v>
      </c>
      <c r="E1272" s="22"/>
      <c r="F1272" s="23">
        <f t="shared" si="103"/>
        <v>0</v>
      </c>
    </row>
    <row r="1273" spans="1:6" ht="15.75" thickBot="1" x14ac:dyDescent="0.3">
      <c r="A1273" s="25"/>
      <c r="B1273" s="26"/>
      <c r="C1273" s="26"/>
      <c r="D1273" s="27"/>
      <c r="E1273" s="28" t="s">
        <v>12</v>
      </c>
      <c r="F1273" s="29">
        <f>SUM(F1269:F1272)</f>
        <v>0</v>
      </c>
    </row>
    <row r="1274" spans="1:6" ht="15.75" thickBot="1" x14ac:dyDescent="0.3"/>
    <row r="1275" spans="1:6" ht="15.75" thickBot="1" x14ac:dyDescent="0.3">
      <c r="A1275" s="1"/>
      <c r="B1275" s="2" t="s">
        <v>1</v>
      </c>
      <c r="F1275" s="30"/>
    </row>
    <row r="1276" spans="1:6" ht="15.75" thickBot="1" x14ac:dyDescent="0.3">
      <c r="A1276" s="3"/>
      <c r="B1276" s="4" t="s">
        <v>2</v>
      </c>
      <c r="E1276" s="5" t="s">
        <v>3</v>
      </c>
      <c r="F1276" s="6"/>
    </row>
    <row r="1277" spans="1:6" ht="23.25" thickBot="1" x14ac:dyDescent="0.3">
      <c r="A1277" s="7" t="s">
        <v>567</v>
      </c>
      <c r="B1277" s="8" t="s">
        <v>568</v>
      </c>
      <c r="C1277" s="9"/>
      <c r="D1277" s="10"/>
      <c r="E1277" s="11"/>
      <c r="F1277" s="12" t="s">
        <v>47</v>
      </c>
    </row>
    <row r="1278" spans="1:6" x14ac:dyDescent="0.25">
      <c r="A1278" s="13" t="s">
        <v>4</v>
      </c>
      <c r="B1278" s="14" t="s">
        <v>5</v>
      </c>
      <c r="C1278" s="14" t="s">
        <v>6</v>
      </c>
      <c r="D1278" s="15" t="s">
        <v>7</v>
      </c>
      <c r="E1278" s="16" t="s">
        <v>8</v>
      </c>
      <c r="F1278" s="17" t="s">
        <v>9</v>
      </c>
    </row>
    <row r="1279" spans="1:6" x14ac:dyDescent="0.25">
      <c r="A1279" s="59">
        <v>88316</v>
      </c>
      <c r="B1279" s="19" t="s">
        <v>11</v>
      </c>
      <c r="C1279" s="24" t="s">
        <v>10</v>
      </c>
      <c r="D1279" s="21">
        <f>1/3</f>
        <v>0.33333333333333331</v>
      </c>
      <c r="E1279" s="22"/>
      <c r="F1279" s="23">
        <f>TRUNC(D1279*E1279,2)</f>
        <v>0</v>
      </c>
    </row>
    <row r="1280" spans="1:6" ht="22.5" x14ac:dyDescent="0.25">
      <c r="A1280" s="67">
        <v>88262</v>
      </c>
      <c r="B1280" s="34" t="s">
        <v>857</v>
      </c>
      <c r="C1280" s="24" t="s">
        <v>10</v>
      </c>
      <c r="D1280" s="21">
        <f>0.35/3</f>
        <v>0.11666666666666665</v>
      </c>
      <c r="E1280" s="22"/>
      <c r="F1280" s="23">
        <f t="shared" ref="F1280:F1282" si="104">TRUNC(D1280*E1280,2)</f>
        <v>0</v>
      </c>
    </row>
    <row r="1281" spans="1:6" ht="22.5" x14ac:dyDescent="0.25">
      <c r="A1281" s="59">
        <v>3408</v>
      </c>
      <c r="B1281" s="19" t="s">
        <v>1158</v>
      </c>
      <c r="C1281" s="24" t="s">
        <v>178</v>
      </c>
      <c r="D1281" s="21">
        <v>0.4</v>
      </c>
      <c r="E1281" s="22"/>
      <c r="F1281" s="23">
        <f t="shared" si="104"/>
        <v>0</v>
      </c>
    </row>
    <row r="1282" spans="1:6" ht="15.75" thickBot="1" x14ac:dyDescent="0.3">
      <c r="A1282" s="18">
        <v>131</v>
      </c>
      <c r="B1282" s="19" t="s">
        <v>1159</v>
      </c>
      <c r="C1282" s="24" t="s">
        <v>179</v>
      </c>
      <c r="D1282" s="21">
        <v>0.1</v>
      </c>
      <c r="E1282" s="22"/>
      <c r="F1282" s="23">
        <f t="shared" si="104"/>
        <v>0</v>
      </c>
    </row>
    <row r="1283" spans="1:6" ht="15.75" thickBot="1" x14ac:dyDescent="0.3">
      <c r="A1283" s="25"/>
      <c r="B1283" s="26"/>
      <c r="C1283" s="26"/>
      <c r="D1283" s="27"/>
      <c r="E1283" s="28" t="s">
        <v>12</v>
      </c>
      <c r="F1283" s="29">
        <f>SUM(F1279:F1282)</f>
        <v>0</v>
      </c>
    </row>
    <row r="1284" spans="1:6" ht="15.75" thickBot="1" x14ac:dyDescent="0.3"/>
    <row r="1285" spans="1:6" ht="15.75" thickBot="1" x14ac:dyDescent="0.3">
      <c r="A1285" s="1"/>
      <c r="B1285" s="2" t="s">
        <v>1</v>
      </c>
      <c r="F1285" s="30"/>
    </row>
    <row r="1286" spans="1:6" ht="15.75" thickBot="1" x14ac:dyDescent="0.3">
      <c r="A1286" s="3"/>
      <c r="B1286" s="4" t="s">
        <v>2</v>
      </c>
      <c r="E1286" s="5" t="s">
        <v>3</v>
      </c>
      <c r="F1286" s="6"/>
    </row>
    <row r="1287" spans="1:6" ht="23.25" thickBot="1" x14ac:dyDescent="0.3">
      <c r="A1287" s="7" t="s">
        <v>569</v>
      </c>
      <c r="B1287" s="8" t="s">
        <v>1160</v>
      </c>
      <c r="C1287" s="9"/>
      <c r="D1287" s="10"/>
      <c r="E1287" s="11"/>
      <c r="F1287" s="12" t="s">
        <v>30</v>
      </c>
    </row>
    <row r="1288" spans="1:6" x14ac:dyDescent="0.25">
      <c r="A1288" s="13" t="s">
        <v>4</v>
      </c>
      <c r="B1288" s="14" t="s">
        <v>5</v>
      </c>
      <c r="C1288" s="14" t="s">
        <v>6</v>
      </c>
      <c r="D1288" s="15" t="s">
        <v>7</v>
      </c>
      <c r="E1288" s="16" t="s">
        <v>8</v>
      </c>
      <c r="F1288" s="17" t="s">
        <v>9</v>
      </c>
    </row>
    <row r="1289" spans="1:6" x14ac:dyDescent="0.25">
      <c r="A1289" s="59">
        <v>88316</v>
      </c>
      <c r="B1289" s="19" t="s">
        <v>11</v>
      </c>
      <c r="C1289" s="24" t="s">
        <v>10</v>
      </c>
      <c r="D1289" s="21">
        <v>2.4</v>
      </c>
      <c r="E1289" s="22"/>
      <c r="F1289" s="23">
        <f>TRUNC(D1289*E1289,2)</f>
        <v>0</v>
      </c>
    </row>
    <row r="1290" spans="1:6" ht="15.75" thickBot="1" x14ac:dyDescent="0.3">
      <c r="A1290" s="62">
        <v>4720</v>
      </c>
      <c r="B1290" s="34" t="s">
        <v>1018</v>
      </c>
      <c r="C1290" s="64" t="s">
        <v>28</v>
      </c>
      <c r="D1290" s="21">
        <v>1</v>
      </c>
      <c r="E1290" s="22"/>
      <c r="F1290" s="23">
        <f t="shared" ref="F1290" si="105">TRUNC(D1290*E1290,2)</f>
        <v>0</v>
      </c>
    </row>
    <row r="1291" spans="1:6" ht="15.75" thickBot="1" x14ac:dyDescent="0.3">
      <c r="A1291" s="25"/>
      <c r="B1291" s="26"/>
      <c r="C1291" s="26"/>
      <c r="D1291" s="27"/>
      <c r="E1291" s="28" t="s">
        <v>12</v>
      </c>
      <c r="F1291" s="29">
        <f>SUM(F1289:F1290)</f>
        <v>0</v>
      </c>
    </row>
    <row r="1292" spans="1:6" ht="15.75" thickBot="1" x14ac:dyDescent="0.3"/>
    <row r="1293" spans="1:6" ht="15.75" thickBot="1" x14ac:dyDescent="0.3">
      <c r="A1293" s="1"/>
      <c r="B1293" s="2" t="s">
        <v>1</v>
      </c>
      <c r="F1293" s="30"/>
    </row>
    <row r="1294" spans="1:6" ht="15.75" thickBot="1" x14ac:dyDescent="0.3">
      <c r="A1294" s="3"/>
      <c r="B1294" s="4" t="s">
        <v>2</v>
      </c>
      <c r="E1294" s="5" t="s">
        <v>3</v>
      </c>
      <c r="F1294" s="6"/>
    </row>
    <row r="1295" spans="1:6" ht="23.25" thickBot="1" x14ac:dyDescent="0.3">
      <c r="A1295" s="7" t="s">
        <v>570</v>
      </c>
      <c r="B1295" s="8" t="s">
        <v>1161</v>
      </c>
      <c r="C1295" s="9"/>
      <c r="D1295" s="10"/>
      <c r="E1295" s="11"/>
      <c r="F1295" s="12" t="s">
        <v>30</v>
      </c>
    </row>
    <row r="1296" spans="1:6" x14ac:dyDescent="0.25">
      <c r="A1296" s="13" t="s">
        <v>4</v>
      </c>
      <c r="B1296" s="14" t="s">
        <v>5</v>
      </c>
      <c r="C1296" s="14" t="s">
        <v>6</v>
      </c>
      <c r="D1296" s="15" t="s">
        <v>7</v>
      </c>
      <c r="E1296" s="16" t="s">
        <v>8</v>
      </c>
      <c r="F1296" s="17" t="s">
        <v>9</v>
      </c>
    </row>
    <row r="1297" spans="1:6" x14ac:dyDescent="0.25">
      <c r="A1297" s="59">
        <v>88316</v>
      </c>
      <c r="B1297" s="19" t="s">
        <v>11</v>
      </c>
      <c r="C1297" s="24" t="s">
        <v>10</v>
      </c>
      <c r="D1297" s="21">
        <v>2.4</v>
      </c>
      <c r="E1297" s="22"/>
      <c r="F1297" s="23">
        <f>TRUNC(D1297*E1297,2)</f>
        <v>0</v>
      </c>
    </row>
    <row r="1298" spans="1:6" ht="15.75" thickBot="1" x14ac:dyDescent="0.3">
      <c r="A1298" s="62" t="s">
        <v>1163</v>
      </c>
      <c r="B1298" s="34" t="s">
        <v>1162</v>
      </c>
      <c r="C1298" s="64" t="s">
        <v>28</v>
      </c>
      <c r="D1298" s="21">
        <v>1</v>
      </c>
      <c r="E1298" s="22"/>
      <c r="F1298" s="23">
        <f t="shared" ref="F1298" si="106">TRUNC(D1298*E1298,2)</f>
        <v>0</v>
      </c>
    </row>
    <row r="1299" spans="1:6" ht="15.75" thickBot="1" x14ac:dyDescent="0.3">
      <c r="A1299" s="25"/>
      <c r="B1299" s="26"/>
      <c r="C1299" s="26"/>
      <c r="D1299" s="27"/>
      <c r="E1299" s="28" t="s">
        <v>12</v>
      </c>
      <c r="F1299" s="29">
        <f>SUM(F1297:F1298)</f>
        <v>0</v>
      </c>
    </row>
  </sheetData>
  <mergeCells count="3">
    <mergeCell ref="A2:F2"/>
    <mergeCell ref="A4:F4"/>
    <mergeCell ref="A6:F6"/>
  </mergeCells>
  <conditionalFormatting sqref="D12:D19 E11:F19 D88:D95 D148:D158 D231:D245 E237:F245 D252:D257 D258:F259 D323:D329 E322:F329">
    <cfRule type="expression" dxfId="3553" priority="2473" stopIfTrue="1">
      <formula>AND(#REF!&lt;&gt;"COMPOSICAO",#REF!&lt;&gt;"INSUMO",#REF!&lt;&gt;"")</formula>
    </cfRule>
    <cfRule type="expression" dxfId="3552" priority="2474" stopIfTrue="1">
      <formula>AND(OR(#REF!="COMPOSICAO",#REF!="INSUMO",#REF!&lt;&gt;""),#REF!&lt;&gt;"")</formula>
    </cfRule>
  </conditionalFormatting>
  <conditionalFormatting sqref="A11:D11">
    <cfRule type="expression" dxfId="3551" priority="2471" stopIfTrue="1">
      <formula>AND(#REF!&lt;&gt;"COMPOSICAO",#REF!&lt;&gt;"INSUMO",#REF!&lt;&gt;"")</formula>
    </cfRule>
    <cfRule type="expression" dxfId="3550" priority="2472" stopIfTrue="1">
      <formula>AND(OR(#REF!="COMPOSICAO",#REF!="INSUMO",#REF!&lt;&gt;""),#REF!&lt;&gt;"")</formula>
    </cfRule>
  </conditionalFormatting>
  <conditionalFormatting sqref="A10:C10">
    <cfRule type="expression" dxfId="3549" priority="2469" stopIfTrue="1">
      <formula>AND(#REF!&lt;&gt;"COMPOSICAO",#REF!&lt;&gt;"INSUMO",#REF!&lt;&gt;"")</formula>
    </cfRule>
    <cfRule type="expression" dxfId="3548" priority="2470" stopIfTrue="1">
      <formula>AND(OR(#REF!="COMPOSICAO",#REF!="INSUMO",#REF!&lt;&gt;""),#REF!&lt;&gt;"")</formula>
    </cfRule>
  </conditionalFormatting>
  <conditionalFormatting sqref="B12:B19 B90:B95 B148:B158 B231:B232 B235:B236 B239:B244 B258:B259 B768">
    <cfRule type="expression" dxfId="3547" priority="2467" stopIfTrue="1">
      <formula>AND(#REF!&lt;&gt;"COMPOSICAO",#REF!&lt;&gt;"INSUMO",#REF!&lt;&gt;"")</formula>
    </cfRule>
    <cfRule type="expression" dxfId="3546" priority="2468" stopIfTrue="1">
      <formula>AND(OR(#REF!="COMPOSICAO",#REF!="INSUMO",#REF!&lt;&gt;""),#REF!&lt;&gt;"")</formula>
    </cfRule>
  </conditionalFormatting>
  <conditionalFormatting sqref="C12:C17 C231:C245 C252:C259 C323:C332">
    <cfRule type="expression" dxfId="3545" priority="2465" stopIfTrue="1">
      <formula>AND(#REF!&lt;&gt;"COMPOSICAO",#REF!&lt;&gt;"INSUMO",#REF!&lt;&gt;"")</formula>
    </cfRule>
  </conditionalFormatting>
  <conditionalFormatting sqref="C12:C17 C231:C245 C252:C259 C323:C332">
    <cfRule type="expression" dxfId="3544" priority="2466" stopIfTrue="1">
      <formula>AND(OR(#REF!="COMPOSICAO",#REF!="INSUMO",#REF!&lt;&gt;""),#REF!&lt;&gt;"")</formula>
    </cfRule>
  </conditionalFormatting>
  <conditionalFormatting sqref="C18:C19">
    <cfRule type="expression" dxfId="3543" priority="2459" stopIfTrue="1">
      <formula>AND(#REF!&lt;&gt;"COMPOSICAO",#REF!&lt;&gt;"INSUMO",#REF!&lt;&gt;"")</formula>
    </cfRule>
  </conditionalFormatting>
  <conditionalFormatting sqref="C18:C19">
    <cfRule type="expression" dxfId="3542" priority="2460" stopIfTrue="1">
      <formula>AND(OR(#REF!="COMPOSICAO",#REF!="INSUMO",#REF!&lt;&gt;""),#REF!&lt;&gt;"")</formula>
    </cfRule>
  </conditionalFormatting>
  <conditionalFormatting sqref="D26:D33 E25:F33 B520 D518:F521 D623:F627 D692:F698 B740:B741 D743:F749 E765:F768 D766:D768 D861:F864 D873:F874 D909:D910 E908:F918 D967 E966:F971 D1078 E1077:F1082 E1099:F1100 E1200:F1200 D1201:F1202 D1215:D1217 E1208:F1217 D1251 B1251 E1250:F1253">
    <cfRule type="expression" dxfId="3541" priority="2457" stopIfTrue="1">
      <formula>AND(#REF!&lt;&gt;"COMPOSICAO",#REF!&lt;&gt;"INSUMO",#REF!&lt;&gt;"")</formula>
    </cfRule>
    <cfRule type="expression" dxfId="3540" priority="2458" stopIfTrue="1">
      <formula>AND(OR(#REF!="COMPOSICAO",#REF!="INSUMO",#REF!&lt;&gt;""),#REF!&lt;&gt;"")</formula>
    </cfRule>
  </conditionalFormatting>
  <conditionalFormatting sqref="A25:D25">
    <cfRule type="expression" dxfId="3539" priority="2455" stopIfTrue="1">
      <formula>AND(#REF!&lt;&gt;"COMPOSICAO",#REF!&lt;&gt;"INSUMO",#REF!&lt;&gt;"")</formula>
    </cfRule>
    <cfRule type="expression" dxfId="3538" priority="2456" stopIfTrue="1">
      <formula>AND(OR(#REF!="COMPOSICAO",#REF!="INSUMO",#REF!&lt;&gt;""),#REF!&lt;&gt;"")</formula>
    </cfRule>
  </conditionalFormatting>
  <conditionalFormatting sqref="A24:C24">
    <cfRule type="expression" dxfId="3537" priority="2453" stopIfTrue="1">
      <formula>AND(#REF!&lt;&gt;"COMPOSICAO",#REF!&lt;&gt;"INSUMO",#REF!&lt;&gt;"")</formula>
    </cfRule>
    <cfRule type="expression" dxfId="3536" priority="2454" stopIfTrue="1">
      <formula>AND(OR(#REF!="COMPOSICAO",#REF!="INSUMO",#REF!&lt;&gt;""),#REF!&lt;&gt;"")</formula>
    </cfRule>
  </conditionalFormatting>
  <conditionalFormatting sqref="B26:B33">
    <cfRule type="expression" dxfId="3535" priority="2451" stopIfTrue="1">
      <formula>AND(#REF!&lt;&gt;"COMPOSICAO",#REF!&lt;&gt;"INSUMO",#REF!&lt;&gt;"")</formula>
    </cfRule>
    <cfRule type="expression" dxfId="3534" priority="2452" stopIfTrue="1">
      <formula>AND(OR(#REF!="COMPOSICAO",#REF!="INSUMO",#REF!&lt;&gt;""),#REF!&lt;&gt;"")</formula>
    </cfRule>
  </conditionalFormatting>
  <conditionalFormatting sqref="C26:C31 C443:C451 C518 C520 C740:C741 C744 C767 C873 C1100 C1215:C1217 C1251">
    <cfRule type="expression" dxfId="3533" priority="2449" stopIfTrue="1">
      <formula>AND(#REF!&lt;&gt;"COMPOSICAO",#REF!&lt;&gt;"INSUMO",#REF!&lt;&gt;"")</formula>
    </cfRule>
  </conditionalFormatting>
  <conditionalFormatting sqref="C26:C31 C443:C451 C518 C520 C740:C741 C744 C767 C873 C1100 C1215:C1217 C1251">
    <cfRule type="expression" dxfId="3532" priority="2450" stopIfTrue="1">
      <formula>AND(OR(#REF!="COMPOSICAO",#REF!="INSUMO",#REF!&lt;&gt;""),#REF!&lt;&gt;"")</formula>
    </cfRule>
  </conditionalFormatting>
  <conditionalFormatting sqref="C32:C33">
    <cfRule type="expression" dxfId="3531" priority="2447" stopIfTrue="1">
      <formula>AND(#REF!&lt;&gt;"COMPOSICAO",#REF!&lt;&gt;"INSUMO",#REF!&lt;&gt;"")</formula>
    </cfRule>
  </conditionalFormatting>
  <conditionalFormatting sqref="C32:C33">
    <cfRule type="expression" dxfId="3530" priority="2448" stopIfTrue="1">
      <formula>AND(OR(#REF!="COMPOSICAO",#REF!="INSUMO",#REF!&lt;&gt;""),#REF!&lt;&gt;"")</formula>
    </cfRule>
  </conditionalFormatting>
  <conditionalFormatting sqref="D40:D49 E39:F49">
    <cfRule type="expression" dxfId="3529" priority="2445" stopIfTrue="1">
      <formula>AND(#REF!&lt;&gt;"COMPOSICAO",#REF!&lt;&gt;"INSUMO",#REF!&lt;&gt;"")</formula>
    </cfRule>
    <cfRule type="expression" dxfId="3528" priority="2446" stopIfTrue="1">
      <formula>AND(OR(#REF!="COMPOSICAO",#REF!="INSUMO",#REF!&lt;&gt;""),#REF!&lt;&gt;"")</formula>
    </cfRule>
  </conditionalFormatting>
  <conditionalFormatting sqref="A39:D39">
    <cfRule type="expression" dxfId="3527" priority="2443" stopIfTrue="1">
      <formula>AND(#REF!&lt;&gt;"COMPOSICAO",#REF!&lt;&gt;"INSUMO",#REF!&lt;&gt;"")</formula>
    </cfRule>
    <cfRule type="expression" dxfId="3526" priority="2444" stopIfTrue="1">
      <formula>AND(OR(#REF!="COMPOSICAO",#REF!="INSUMO",#REF!&lt;&gt;""),#REF!&lt;&gt;"")</formula>
    </cfRule>
  </conditionalFormatting>
  <conditionalFormatting sqref="A38:C38">
    <cfRule type="expression" dxfId="3525" priority="2441" stopIfTrue="1">
      <formula>AND(#REF!&lt;&gt;"COMPOSICAO",#REF!&lt;&gt;"INSUMO",#REF!&lt;&gt;"")</formula>
    </cfRule>
    <cfRule type="expression" dxfId="3524" priority="2442" stopIfTrue="1">
      <formula>AND(OR(#REF!="COMPOSICAO",#REF!="INSUMO",#REF!&lt;&gt;""),#REF!&lt;&gt;"")</formula>
    </cfRule>
  </conditionalFormatting>
  <conditionalFormatting sqref="B40:B49">
    <cfRule type="expression" dxfId="3523" priority="2439" stopIfTrue="1">
      <formula>AND(#REF!&lt;&gt;"COMPOSICAO",#REF!&lt;&gt;"INSUMO",#REF!&lt;&gt;"")</formula>
    </cfRule>
    <cfRule type="expression" dxfId="3522" priority="2440" stopIfTrue="1">
      <formula>AND(OR(#REF!="COMPOSICAO",#REF!="INSUMO",#REF!&lt;&gt;""),#REF!&lt;&gt;"")</formula>
    </cfRule>
  </conditionalFormatting>
  <conditionalFormatting sqref="C40:C47">
    <cfRule type="expression" dxfId="3521" priority="2437" stopIfTrue="1">
      <formula>AND(#REF!&lt;&gt;"COMPOSICAO",#REF!&lt;&gt;"INSUMO",#REF!&lt;&gt;"")</formula>
    </cfRule>
  </conditionalFormatting>
  <conditionalFormatting sqref="C40:C47">
    <cfRule type="expression" dxfId="3520" priority="2438" stopIfTrue="1">
      <formula>AND(OR(#REF!="COMPOSICAO",#REF!="INSUMO",#REF!&lt;&gt;""),#REF!&lt;&gt;"")</formula>
    </cfRule>
  </conditionalFormatting>
  <conditionalFormatting sqref="C48:C49">
    <cfRule type="expression" dxfId="3519" priority="2435" stopIfTrue="1">
      <formula>AND(#REF!&lt;&gt;"COMPOSICAO",#REF!&lt;&gt;"INSUMO",#REF!&lt;&gt;"")</formula>
    </cfRule>
  </conditionalFormatting>
  <conditionalFormatting sqref="C48:C49">
    <cfRule type="expression" dxfId="3518" priority="2436" stopIfTrue="1">
      <formula>AND(OR(#REF!="COMPOSICAO",#REF!="INSUMO",#REF!&lt;&gt;""),#REF!&lt;&gt;"")</formula>
    </cfRule>
  </conditionalFormatting>
  <conditionalFormatting sqref="D56:D65 E55:F61 E64:F65">
    <cfRule type="expression" dxfId="3517" priority="2433" stopIfTrue="1">
      <formula>AND(#REF!&lt;&gt;"COMPOSICAO",#REF!&lt;&gt;"INSUMO",#REF!&lt;&gt;"")</formula>
    </cfRule>
    <cfRule type="expression" dxfId="3516" priority="2434" stopIfTrue="1">
      <formula>AND(OR(#REF!="COMPOSICAO",#REF!="INSUMO",#REF!&lt;&gt;""),#REF!&lt;&gt;"")</formula>
    </cfRule>
  </conditionalFormatting>
  <conditionalFormatting sqref="A55:D55">
    <cfRule type="expression" dxfId="3515" priority="2431" stopIfTrue="1">
      <formula>AND(#REF!&lt;&gt;"COMPOSICAO",#REF!&lt;&gt;"INSUMO",#REF!&lt;&gt;"")</formula>
    </cfRule>
    <cfRule type="expression" dxfId="3514" priority="2432" stopIfTrue="1">
      <formula>AND(OR(#REF!="COMPOSICAO",#REF!="INSUMO",#REF!&lt;&gt;""),#REF!&lt;&gt;"")</formula>
    </cfRule>
  </conditionalFormatting>
  <conditionalFormatting sqref="A54:C54">
    <cfRule type="expression" dxfId="3513" priority="2429" stopIfTrue="1">
      <formula>AND(#REF!&lt;&gt;"COMPOSICAO",#REF!&lt;&gt;"INSUMO",#REF!&lt;&gt;"")</formula>
    </cfRule>
    <cfRule type="expression" dxfId="3512" priority="2430" stopIfTrue="1">
      <formula>AND(OR(#REF!="COMPOSICAO",#REF!="INSUMO",#REF!&lt;&gt;""),#REF!&lt;&gt;"")</formula>
    </cfRule>
  </conditionalFormatting>
  <conditionalFormatting sqref="B56:B65">
    <cfRule type="expression" dxfId="3511" priority="2427" stopIfTrue="1">
      <formula>AND(#REF!&lt;&gt;"COMPOSICAO",#REF!&lt;&gt;"INSUMO",#REF!&lt;&gt;"")</formula>
    </cfRule>
    <cfRule type="expression" dxfId="3510" priority="2428" stopIfTrue="1">
      <formula>AND(OR(#REF!="COMPOSICAO",#REF!="INSUMO",#REF!&lt;&gt;""),#REF!&lt;&gt;"")</formula>
    </cfRule>
  </conditionalFormatting>
  <conditionalFormatting sqref="C56:C63">
    <cfRule type="expression" dxfId="3509" priority="2425" stopIfTrue="1">
      <formula>AND(#REF!&lt;&gt;"COMPOSICAO",#REF!&lt;&gt;"INSUMO",#REF!&lt;&gt;"")</formula>
    </cfRule>
  </conditionalFormatting>
  <conditionalFormatting sqref="C56:C63">
    <cfRule type="expression" dxfId="3508" priority="2426" stopIfTrue="1">
      <formula>AND(OR(#REF!="COMPOSICAO",#REF!="INSUMO",#REF!&lt;&gt;""),#REF!&lt;&gt;"")</formula>
    </cfRule>
  </conditionalFormatting>
  <conditionalFormatting sqref="C64:C65">
    <cfRule type="expression" dxfId="3507" priority="2423" stopIfTrue="1">
      <formula>AND(#REF!&lt;&gt;"COMPOSICAO",#REF!&lt;&gt;"INSUMO",#REF!&lt;&gt;"")</formula>
    </cfRule>
  </conditionalFormatting>
  <conditionalFormatting sqref="C64:C65">
    <cfRule type="expression" dxfId="3506" priority="2424" stopIfTrue="1">
      <formula>AND(OR(#REF!="COMPOSICAO",#REF!="INSUMO",#REF!&lt;&gt;""),#REF!&lt;&gt;"")</formula>
    </cfRule>
  </conditionalFormatting>
  <conditionalFormatting sqref="E62:F63">
    <cfRule type="expression" dxfId="3505" priority="2421" stopIfTrue="1">
      <formula>AND(#REF!&lt;&gt;"COMPOSICAO",#REF!&lt;&gt;"INSUMO",#REF!&lt;&gt;"")</formula>
    </cfRule>
    <cfRule type="expression" dxfId="3504" priority="2422" stopIfTrue="1">
      <formula>AND(OR(#REF!="COMPOSICAO",#REF!="INSUMO",#REF!&lt;&gt;""),#REF!&lt;&gt;"")</formula>
    </cfRule>
  </conditionalFormatting>
  <conditionalFormatting sqref="D72:D81 E71:F77 E80:F81">
    <cfRule type="expression" dxfId="3503" priority="2419" stopIfTrue="1">
      <formula>AND(#REF!&lt;&gt;"COMPOSICAO",#REF!&lt;&gt;"INSUMO",#REF!&lt;&gt;"")</formula>
    </cfRule>
    <cfRule type="expression" dxfId="3502" priority="2420" stopIfTrue="1">
      <formula>AND(OR(#REF!="COMPOSICAO",#REF!="INSUMO",#REF!&lt;&gt;""),#REF!&lt;&gt;"")</formula>
    </cfRule>
  </conditionalFormatting>
  <conditionalFormatting sqref="A71:D71">
    <cfRule type="expression" dxfId="3501" priority="2417" stopIfTrue="1">
      <formula>AND(#REF!&lt;&gt;"COMPOSICAO",#REF!&lt;&gt;"INSUMO",#REF!&lt;&gt;"")</formula>
    </cfRule>
    <cfRule type="expression" dxfId="3500" priority="2418" stopIfTrue="1">
      <formula>AND(OR(#REF!="COMPOSICAO",#REF!="INSUMO",#REF!&lt;&gt;""),#REF!&lt;&gt;"")</formula>
    </cfRule>
  </conditionalFormatting>
  <conditionalFormatting sqref="A70:C70">
    <cfRule type="expression" dxfId="3499" priority="2415" stopIfTrue="1">
      <formula>AND(#REF!&lt;&gt;"COMPOSICAO",#REF!&lt;&gt;"INSUMO",#REF!&lt;&gt;"")</formula>
    </cfRule>
    <cfRule type="expression" dxfId="3498" priority="2416" stopIfTrue="1">
      <formula>AND(OR(#REF!="COMPOSICAO",#REF!="INSUMO",#REF!&lt;&gt;""),#REF!&lt;&gt;"")</formula>
    </cfRule>
  </conditionalFormatting>
  <conditionalFormatting sqref="B72:B81">
    <cfRule type="expression" dxfId="3497" priority="2413" stopIfTrue="1">
      <formula>AND(#REF!&lt;&gt;"COMPOSICAO",#REF!&lt;&gt;"INSUMO",#REF!&lt;&gt;"")</formula>
    </cfRule>
    <cfRule type="expression" dxfId="3496" priority="2414" stopIfTrue="1">
      <formula>AND(OR(#REF!="COMPOSICAO",#REF!="INSUMO",#REF!&lt;&gt;""),#REF!&lt;&gt;"")</formula>
    </cfRule>
  </conditionalFormatting>
  <conditionalFormatting sqref="C72:C79">
    <cfRule type="expression" dxfId="3495" priority="2411" stopIfTrue="1">
      <formula>AND(#REF!&lt;&gt;"COMPOSICAO",#REF!&lt;&gt;"INSUMO",#REF!&lt;&gt;"")</formula>
    </cfRule>
  </conditionalFormatting>
  <conditionalFormatting sqref="C72:C79">
    <cfRule type="expression" dxfId="3494" priority="2412" stopIfTrue="1">
      <formula>AND(OR(#REF!="COMPOSICAO",#REF!="INSUMO",#REF!&lt;&gt;""),#REF!&lt;&gt;"")</formula>
    </cfRule>
  </conditionalFormatting>
  <conditionalFormatting sqref="C80:C81">
    <cfRule type="expression" dxfId="3493" priority="2409" stopIfTrue="1">
      <formula>AND(#REF!&lt;&gt;"COMPOSICAO",#REF!&lt;&gt;"INSUMO",#REF!&lt;&gt;"")</formula>
    </cfRule>
  </conditionalFormatting>
  <conditionalFormatting sqref="C80:C81">
    <cfRule type="expression" dxfId="3492" priority="2410" stopIfTrue="1">
      <formula>AND(OR(#REF!="COMPOSICAO",#REF!="INSUMO",#REF!&lt;&gt;""),#REF!&lt;&gt;"")</formula>
    </cfRule>
  </conditionalFormatting>
  <conditionalFormatting sqref="E78:F79">
    <cfRule type="expression" dxfId="3491" priority="2407" stopIfTrue="1">
      <formula>AND(#REF!&lt;&gt;"COMPOSICAO",#REF!&lt;&gt;"INSUMO",#REF!&lt;&gt;"")</formula>
    </cfRule>
    <cfRule type="expression" dxfId="3490" priority="2408" stopIfTrue="1">
      <formula>AND(OR(#REF!="COMPOSICAO",#REF!="INSUMO",#REF!&lt;&gt;""),#REF!&lt;&gt;"")</formula>
    </cfRule>
  </conditionalFormatting>
  <conditionalFormatting sqref="E87:F95">
    <cfRule type="expression" dxfId="3489" priority="2405" stopIfTrue="1">
      <formula>AND(#REF!&lt;&gt;"COMPOSICAO",#REF!&lt;&gt;"INSUMO",#REF!&lt;&gt;"")</formula>
    </cfRule>
    <cfRule type="expression" dxfId="3488" priority="2406" stopIfTrue="1">
      <formula>AND(OR(#REF!="COMPOSICAO",#REF!="INSUMO",#REF!&lt;&gt;""),#REF!&lt;&gt;"")</formula>
    </cfRule>
  </conditionalFormatting>
  <conditionalFormatting sqref="A87:D87">
    <cfRule type="expression" dxfId="3487" priority="2403" stopIfTrue="1">
      <formula>AND(#REF!&lt;&gt;"COMPOSICAO",#REF!&lt;&gt;"INSUMO",#REF!&lt;&gt;"")</formula>
    </cfRule>
    <cfRule type="expression" dxfId="3486" priority="2404" stopIfTrue="1">
      <formula>AND(OR(#REF!="COMPOSICAO",#REF!="INSUMO",#REF!&lt;&gt;""),#REF!&lt;&gt;"")</formula>
    </cfRule>
  </conditionalFormatting>
  <conditionalFormatting sqref="A86:C86">
    <cfRule type="expression" dxfId="3485" priority="2401" stopIfTrue="1">
      <formula>AND(#REF!&lt;&gt;"COMPOSICAO",#REF!&lt;&gt;"INSUMO",#REF!&lt;&gt;"")</formula>
    </cfRule>
    <cfRule type="expression" dxfId="3484" priority="2402" stopIfTrue="1">
      <formula>AND(OR(#REF!="COMPOSICAO",#REF!="INSUMO",#REF!&lt;&gt;""),#REF!&lt;&gt;"")</formula>
    </cfRule>
  </conditionalFormatting>
  <conditionalFormatting sqref="C90:C93">
    <cfRule type="expression" dxfId="3483" priority="2397" stopIfTrue="1">
      <formula>AND(#REF!&lt;&gt;"COMPOSICAO",#REF!&lt;&gt;"INSUMO",#REF!&lt;&gt;"")</formula>
    </cfRule>
  </conditionalFormatting>
  <conditionalFormatting sqref="C90:C93">
    <cfRule type="expression" dxfId="3482" priority="2398" stopIfTrue="1">
      <formula>AND(OR(#REF!="COMPOSICAO",#REF!="INSUMO",#REF!&lt;&gt;""),#REF!&lt;&gt;"")</formula>
    </cfRule>
  </conditionalFormatting>
  <conditionalFormatting sqref="C94">
    <cfRule type="expression" dxfId="3481" priority="2395" stopIfTrue="1">
      <formula>AND(#REF!&lt;&gt;"COMPOSICAO",#REF!&lt;&gt;"INSUMO",#REF!&lt;&gt;"")</formula>
    </cfRule>
  </conditionalFormatting>
  <conditionalFormatting sqref="C94">
    <cfRule type="expression" dxfId="3480" priority="2396" stopIfTrue="1">
      <formula>AND(OR(#REF!="COMPOSICAO",#REF!="INSUMO",#REF!&lt;&gt;""),#REF!&lt;&gt;"")</formula>
    </cfRule>
  </conditionalFormatting>
  <conditionalFormatting sqref="C95">
    <cfRule type="expression" dxfId="3479" priority="2391" stopIfTrue="1">
      <formula>AND(#REF!&lt;&gt;"COMPOSICAO",#REF!&lt;&gt;"INSUMO",#REF!&lt;&gt;"")</formula>
    </cfRule>
  </conditionalFormatting>
  <conditionalFormatting sqref="C95">
    <cfRule type="expression" dxfId="3478" priority="2392" stopIfTrue="1">
      <formula>AND(OR(#REF!="COMPOSICAO",#REF!="INSUMO",#REF!&lt;&gt;""),#REF!&lt;&gt;"")</formula>
    </cfRule>
  </conditionalFormatting>
  <conditionalFormatting sqref="B88:B89">
    <cfRule type="expression" dxfId="3477" priority="2389" stopIfTrue="1">
      <formula>AND(#REF!&lt;&gt;"COMPOSICAO",#REF!&lt;&gt;"INSUMO",#REF!&lt;&gt;"")</formula>
    </cfRule>
    <cfRule type="expression" dxfId="3476" priority="2390" stopIfTrue="1">
      <formula>AND(OR(#REF!="COMPOSICAO",#REF!="INSUMO",#REF!&lt;&gt;""),#REF!&lt;&gt;"")</formula>
    </cfRule>
  </conditionalFormatting>
  <conditionalFormatting sqref="C88:C89">
    <cfRule type="expression" dxfId="3475" priority="2387" stopIfTrue="1">
      <formula>AND(#REF!&lt;&gt;"COMPOSICAO",#REF!&lt;&gt;"INSUMO",#REF!&lt;&gt;"")</formula>
    </cfRule>
  </conditionalFormatting>
  <conditionalFormatting sqref="C88:C89">
    <cfRule type="expression" dxfId="3474" priority="2388" stopIfTrue="1">
      <formula>AND(OR(#REF!="COMPOSICAO",#REF!="INSUMO",#REF!&lt;&gt;""),#REF!&lt;&gt;"")</formula>
    </cfRule>
  </conditionalFormatting>
  <conditionalFormatting sqref="D102:D108">
    <cfRule type="expression" dxfId="3473" priority="2385" stopIfTrue="1">
      <formula>AND(#REF!&lt;&gt;"COMPOSICAO",#REF!&lt;&gt;"INSUMO",#REF!&lt;&gt;"")</formula>
    </cfRule>
    <cfRule type="expression" dxfId="3472" priority="2386" stopIfTrue="1">
      <formula>AND(OR(#REF!="COMPOSICAO",#REF!="INSUMO",#REF!&lt;&gt;""),#REF!&lt;&gt;"")</formula>
    </cfRule>
  </conditionalFormatting>
  <conditionalFormatting sqref="B104:B109">
    <cfRule type="expression" dxfId="3471" priority="2383" stopIfTrue="1">
      <formula>AND(#REF!&lt;&gt;"COMPOSICAO",#REF!&lt;&gt;"INSUMO",#REF!&lt;&gt;"")</formula>
    </cfRule>
    <cfRule type="expression" dxfId="3470" priority="2384" stopIfTrue="1">
      <formula>AND(OR(#REF!="COMPOSICAO",#REF!="INSUMO",#REF!&lt;&gt;""),#REF!&lt;&gt;"")</formula>
    </cfRule>
  </conditionalFormatting>
  <conditionalFormatting sqref="E101:F109">
    <cfRule type="expression" dxfId="3469" priority="2381" stopIfTrue="1">
      <formula>AND(#REF!&lt;&gt;"COMPOSICAO",#REF!&lt;&gt;"INSUMO",#REF!&lt;&gt;"")</formula>
    </cfRule>
    <cfRule type="expression" dxfId="3468" priority="2382" stopIfTrue="1">
      <formula>AND(OR(#REF!="COMPOSICAO",#REF!="INSUMO",#REF!&lt;&gt;""),#REF!&lt;&gt;"")</formula>
    </cfRule>
  </conditionalFormatting>
  <conditionalFormatting sqref="A101:D101">
    <cfRule type="expression" dxfId="3467" priority="2379" stopIfTrue="1">
      <formula>AND(#REF!&lt;&gt;"COMPOSICAO",#REF!&lt;&gt;"INSUMO",#REF!&lt;&gt;"")</formula>
    </cfRule>
    <cfRule type="expression" dxfId="3466" priority="2380" stopIfTrue="1">
      <formula>AND(OR(#REF!="COMPOSICAO",#REF!="INSUMO",#REF!&lt;&gt;""),#REF!&lt;&gt;"")</formula>
    </cfRule>
  </conditionalFormatting>
  <conditionalFormatting sqref="A100:C100">
    <cfRule type="expression" dxfId="3465" priority="2377" stopIfTrue="1">
      <formula>AND(#REF!&lt;&gt;"COMPOSICAO",#REF!&lt;&gt;"INSUMO",#REF!&lt;&gt;"")</formula>
    </cfRule>
    <cfRule type="expression" dxfId="3464" priority="2378" stopIfTrue="1">
      <formula>AND(OR(#REF!="COMPOSICAO",#REF!="INSUMO",#REF!&lt;&gt;""),#REF!&lt;&gt;"")</formula>
    </cfRule>
  </conditionalFormatting>
  <conditionalFormatting sqref="C104:C107">
    <cfRule type="expression" dxfId="3463" priority="2375" stopIfTrue="1">
      <formula>AND(#REF!&lt;&gt;"COMPOSICAO",#REF!&lt;&gt;"INSUMO",#REF!&lt;&gt;"")</formula>
    </cfRule>
  </conditionalFormatting>
  <conditionalFormatting sqref="C104:C107">
    <cfRule type="expression" dxfId="3462" priority="2376" stopIfTrue="1">
      <formula>AND(OR(#REF!="COMPOSICAO",#REF!="INSUMO",#REF!&lt;&gt;""),#REF!&lt;&gt;"")</formula>
    </cfRule>
  </conditionalFormatting>
  <conditionalFormatting sqref="C108">
    <cfRule type="expression" dxfId="3461" priority="2373" stopIfTrue="1">
      <formula>AND(#REF!&lt;&gt;"COMPOSICAO",#REF!&lt;&gt;"INSUMO",#REF!&lt;&gt;"")</formula>
    </cfRule>
  </conditionalFormatting>
  <conditionalFormatting sqref="C108">
    <cfRule type="expression" dxfId="3460" priority="2374" stopIfTrue="1">
      <formula>AND(OR(#REF!="COMPOSICAO",#REF!="INSUMO",#REF!&lt;&gt;""),#REF!&lt;&gt;"")</formula>
    </cfRule>
  </conditionalFormatting>
  <conditionalFormatting sqref="B102:B103">
    <cfRule type="expression" dxfId="3459" priority="2369" stopIfTrue="1">
      <formula>AND(#REF!&lt;&gt;"COMPOSICAO",#REF!&lt;&gt;"INSUMO",#REF!&lt;&gt;"")</formula>
    </cfRule>
    <cfRule type="expression" dxfId="3458" priority="2370" stopIfTrue="1">
      <formula>AND(OR(#REF!="COMPOSICAO",#REF!="INSUMO",#REF!&lt;&gt;""),#REF!&lt;&gt;"")</formula>
    </cfRule>
  </conditionalFormatting>
  <conditionalFormatting sqref="C102:C103">
    <cfRule type="expression" dxfId="3457" priority="2367" stopIfTrue="1">
      <formula>AND(#REF!&lt;&gt;"COMPOSICAO",#REF!&lt;&gt;"INSUMO",#REF!&lt;&gt;"")</formula>
    </cfRule>
  </conditionalFormatting>
  <conditionalFormatting sqref="C102:C103">
    <cfRule type="expression" dxfId="3456" priority="2368" stopIfTrue="1">
      <formula>AND(OR(#REF!="COMPOSICAO",#REF!="INSUMO",#REF!&lt;&gt;""),#REF!&lt;&gt;"")</formula>
    </cfRule>
  </conditionalFormatting>
  <conditionalFormatting sqref="D109">
    <cfRule type="expression" dxfId="3455" priority="2365" stopIfTrue="1">
      <formula>AND(#REF!&lt;&gt;"COMPOSICAO",#REF!&lt;&gt;"INSUMO",#REF!&lt;&gt;"")</formula>
    </cfRule>
    <cfRule type="expression" dxfId="3454" priority="2366" stopIfTrue="1">
      <formula>AND(OR(#REF!="COMPOSICAO",#REF!="INSUMO",#REF!&lt;&gt;""),#REF!&lt;&gt;"")</formula>
    </cfRule>
  </conditionalFormatting>
  <conditionalFormatting sqref="C109">
    <cfRule type="expression" dxfId="3453" priority="2363" stopIfTrue="1">
      <formula>AND(#REF!&lt;&gt;"COMPOSICAO",#REF!&lt;&gt;"INSUMO",#REF!&lt;&gt;"")</formula>
    </cfRule>
  </conditionalFormatting>
  <conditionalFormatting sqref="C109">
    <cfRule type="expression" dxfId="3452" priority="2364" stopIfTrue="1">
      <formula>AND(OR(#REF!="COMPOSICAO",#REF!="INSUMO",#REF!&lt;&gt;""),#REF!&lt;&gt;"")</formula>
    </cfRule>
  </conditionalFormatting>
  <conditionalFormatting sqref="D116:D125 E115:F121 E124:F125">
    <cfRule type="expression" dxfId="3451" priority="2339" stopIfTrue="1">
      <formula>AND(#REF!&lt;&gt;"COMPOSICAO",#REF!&lt;&gt;"INSUMO",#REF!&lt;&gt;"")</formula>
    </cfRule>
    <cfRule type="expression" dxfId="3450" priority="2340" stopIfTrue="1">
      <formula>AND(OR(#REF!="COMPOSICAO",#REF!="INSUMO",#REF!&lt;&gt;""),#REF!&lt;&gt;"")</formula>
    </cfRule>
  </conditionalFormatting>
  <conditionalFormatting sqref="A115:D115">
    <cfRule type="expression" dxfId="3449" priority="2337" stopIfTrue="1">
      <formula>AND(#REF!&lt;&gt;"COMPOSICAO",#REF!&lt;&gt;"INSUMO",#REF!&lt;&gt;"")</formula>
    </cfRule>
    <cfRule type="expression" dxfId="3448" priority="2338" stopIfTrue="1">
      <formula>AND(OR(#REF!="COMPOSICAO",#REF!="INSUMO",#REF!&lt;&gt;""),#REF!&lt;&gt;"")</formula>
    </cfRule>
  </conditionalFormatting>
  <conditionalFormatting sqref="A114:C114">
    <cfRule type="expression" dxfId="3447" priority="2335" stopIfTrue="1">
      <formula>AND(#REF!&lt;&gt;"COMPOSICAO",#REF!&lt;&gt;"INSUMO",#REF!&lt;&gt;"")</formula>
    </cfRule>
    <cfRule type="expression" dxfId="3446" priority="2336" stopIfTrue="1">
      <formula>AND(OR(#REF!="COMPOSICAO",#REF!="INSUMO",#REF!&lt;&gt;""),#REF!&lt;&gt;"")</formula>
    </cfRule>
  </conditionalFormatting>
  <conditionalFormatting sqref="B116:B125">
    <cfRule type="expression" dxfId="3445" priority="2333" stopIfTrue="1">
      <formula>AND(#REF!&lt;&gt;"COMPOSICAO",#REF!&lt;&gt;"INSUMO",#REF!&lt;&gt;"")</formula>
    </cfRule>
    <cfRule type="expression" dxfId="3444" priority="2334" stopIfTrue="1">
      <formula>AND(OR(#REF!="COMPOSICAO",#REF!="INSUMO",#REF!&lt;&gt;""),#REF!&lt;&gt;"")</formula>
    </cfRule>
  </conditionalFormatting>
  <conditionalFormatting sqref="C116:C123">
    <cfRule type="expression" dxfId="3443" priority="2331" stopIfTrue="1">
      <formula>AND(#REF!&lt;&gt;"COMPOSICAO",#REF!&lt;&gt;"INSUMO",#REF!&lt;&gt;"")</formula>
    </cfRule>
  </conditionalFormatting>
  <conditionalFormatting sqref="C116:C123">
    <cfRule type="expression" dxfId="3442" priority="2332" stopIfTrue="1">
      <formula>AND(OR(#REF!="COMPOSICAO",#REF!="INSUMO",#REF!&lt;&gt;""),#REF!&lt;&gt;"")</formula>
    </cfRule>
  </conditionalFormatting>
  <conditionalFormatting sqref="C124:C125">
    <cfRule type="expression" dxfId="3441" priority="2329" stopIfTrue="1">
      <formula>AND(#REF!&lt;&gt;"COMPOSICAO",#REF!&lt;&gt;"INSUMO",#REF!&lt;&gt;"")</formula>
    </cfRule>
  </conditionalFormatting>
  <conditionalFormatting sqref="C124:C125">
    <cfRule type="expression" dxfId="3440" priority="2330" stopIfTrue="1">
      <formula>AND(OR(#REF!="COMPOSICAO",#REF!="INSUMO",#REF!&lt;&gt;""),#REF!&lt;&gt;"")</formula>
    </cfRule>
  </conditionalFormatting>
  <conditionalFormatting sqref="E122:F123">
    <cfRule type="expression" dxfId="3439" priority="2327" stopIfTrue="1">
      <formula>AND(#REF!&lt;&gt;"COMPOSICAO",#REF!&lt;&gt;"INSUMO",#REF!&lt;&gt;"")</formula>
    </cfRule>
    <cfRule type="expression" dxfId="3438" priority="2328" stopIfTrue="1">
      <formula>AND(OR(#REF!="COMPOSICAO",#REF!="INSUMO",#REF!&lt;&gt;""),#REF!&lt;&gt;"")</formula>
    </cfRule>
  </conditionalFormatting>
  <conditionalFormatting sqref="D132:D141 E131:F137 E140:F141">
    <cfRule type="expression" dxfId="3437" priority="2325" stopIfTrue="1">
      <formula>AND(#REF!&lt;&gt;"COMPOSICAO",#REF!&lt;&gt;"INSUMO",#REF!&lt;&gt;"")</formula>
    </cfRule>
    <cfRule type="expression" dxfId="3436" priority="2326" stopIfTrue="1">
      <formula>AND(OR(#REF!="COMPOSICAO",#REF!="INSUMO",#REF!&lt;&gt;""),#REF!&lt;&gt;"")</formula>
    </cfRule>
  </conditionalFormatting>
  <conditionalFormatting sqref="A131:D131">
    <cfRule type="expression" dxfId="3435" priority="2323" stopIfTrue="1">
      <formula>AND(#REF!&lt;&gt;"COMPOSICAO",#REF!&lt;&gt;"INSUMO",#REF!&lt;&gt;"")</formula>
    </cfRule>
    <cfRule type="expression" dxfId="3434" priority="2324" stopIfTrue="1">
      <formula>AND(OR(#REF!="COMPOSICAO",#REF!="INSUMO",#REF!&lt;&gt;""),#REF!&lt;&gt;"")</formula>
    </cfRule>
  </conditionalFormatting>
  <conditionalFormatting sqref="A130:C130">
    <cfRule type="expression" dxfId="3433" priority="2321" stopIfTrue="1">
      <formula>AND(#REF!&lt;&gt;"COMPOSICAO",#REF!&lt;&gt;"INSUMO",#REF!&lt;&gt;"")</formula>
    </cfRule>
    <cfRule type="expression" dxfId="3432" priority="2322" stopIfTrue="1">
      <formula>AND(OR(#REF!="COMPOSICAO",#REF!="INSUMO",#REF!&lt;&gt;""),#REF!&lt;&gt;"")</formula>
    </cfRule>
  </conditionalFormatting>
  <conditionalFormatting sqref="B132:B140">
    <cfRule type="expression" dxfId="3431" priority="2319" stopIfTrue="1">
      <formula>AND(#REF!&lt;&gt;"COMPOSICAO",#REF!&lt;&gt;"INSUMO",#REF!&lt;&gt;"")</formula>
    </cfRule>
    <cfRule type="expression" dxfId="3430" priority="2320" stopIfTrue="1">
      <formula>AND(OR(#REF!="COMPOSICAO",#REF!="INSUMO",#REF!&lt;&gt;""),#REF!&lt;&gt;"")</formula>
    </cfRule>
  </conditionalFormatting>
  <conditionalFormatting sqref="C132:C139">
    <cfRule type="expression" dxfId="3429" priority="2317" stopIfTrue="1">
      <formula>AND(#REF!&lt;&gt;"COMPOSICAO",#REF!&lt;&gt;"INSUMO",#REF!&lt;&gt;"")</formula>
    </cfRule>
  </conditionalFormatting>
  <conditionalFormatting sqref="C132:C139">
    <cfRule type="expression" dxfId="3428" priority="2318" stopIfTrue="1">
      <formula>AND(OR(#REF!="COMPOSICAO",#REF!="INSUMO",#REF!&lt;&gt;""),#REF!&lt;&gt;"")</formula>
    </cfRule>
  </conditionalFormatting>
  <conditionalFormatting sqref="C140:C141">
    <cfRule type="expression" dxfId="3427" priority="2315" stopIfTrue="1">
      <formula>AND(#REF!&lt;&gt;"COMPOSICAO",#REF!&lt;&gt;"INSUMO",#REF!&lt;&gt;"")</formula>
    </cfRule>
  </conditionalFormatting>
  <conditionalFormatting sqref="C140:C141">
    <cfRule type="expression" dxfId="3426" priority="2316" stopIfTrue="1">
      <formula>AND(OR(#REF!="COMPOSICAO",#REF!="INSUMO",#REF!&lt;&gt;""),#REF!&lt;&gt;"")</formula>
    </cfRule>
  </conditionalFormatting>
  <conditionalFormatting sqref="E138:F139">
    <cfRule type="expression" dxfId="3425" priority="2313" stopIfTrue="1">
      <formula>AND(#REF!&lt;&gt;"COMPOSICAO",#REF!&lt;&gt;"INSUMO",#REF!&lt;&gt;"")</formula>
    </cfRule>
    <cfRule type="expression" dxfId="3424" priority="2314" stopIfTrue="1">
      <formula>AND(OR(#REF!="COMPOSICAO",#REF!="INSUMO",#REF!&lt;&gt;""),#REF!&lt;&gt;"")</formula>
    </cfRule>
  </conditionalFormatting>
  <conditionalFormatting sqref="B141">
    <cfRule type="expression" dxfId="3423" priority="2311" stopIfTrue="1">
      <formula>AND(#REF!&lt;&gt;"COMPOSICAO",#REF!&lt;&gt;"INSUMO",#REF!&lt;&gt;"")</formula>
    </cfRule>
    <cfRule type="expression" dxfId="3422" priority="2312" stopIfTrue="1">
      <formula>AND(OR(#REF!="COMPOSICAO",#REF!="INSUMO",#REF!&lt;&gt;""),#REF!&lt;&gt;"")</formula>
    </cfRule>
  </conditionalFormatting>
  <conditionalFormatting sqref="E147:F158">
    <cfRule type="expression" dxfId="3421" priority="2309" stopIfTrue="1">
      <formula>AND(#REF!&lt;&gt;"COMPOSICAO",#REF!&lt;&gt;"INSUMO",#REF!&lt;&gt;"")</formula>
    </cfRule>
    <cfRule type="expression" dxfId="3420" priority="2310" stopIfTrue="1">
      <formula>AND(OR(#REF!="COMPOSICAO",#REF!="INSUMO",#REF!&lt;&gt;""),#REF!&lt;&gt;"")</formula>
    </cfRule>
  </conditionalFormatting>
  <conditionalFormatting sqref="A147:D147">
    <cfRule type="expression" dxfId="3419" priority="2307" stopIfTrue="1">
      <formula>AND(#REF!&lt;&gt;"COMPOSICAO",#REF!&lt;&gt;"INSUMO",#REF!&lt;&gt;"")</formula>
    </cfRule>
    <cfRule type="expression" dxfId="3418" priority="2308" stopIfTrue="1">
      <formula>AND(OR(#REF!="COMPOSICAO",#REF!="INSUMO",#REF!&lt;&gt;""),#REF!&lt;&gt;"")</formula>
    </cfRule>
  </conditionalFormatting>
  <conditionalFormatting sqref="A146:C146">
    <cfRule type="expression" dxfId="3417" priority="2305" stopIfTrue="1">
      <formula>AND(#REF!&lt;&gt;"COMPOSICAO",#REF!&lt;&gt;"INSUMO",#REF!&lt;&gt;"")</formula>
    </cfRule>
    <cfRule type="expression" dxfId="3416" priority="2306" stopIfTrue="1">
      <formula>AND(OR(#REF!="COMPOSICAO",#REF!="INSUMO",#REF!&lt;&gt;""),#REF!&lt;&gt;"")</formula>
    </cfRule>
  </conditionalFormatting>
  <conditionalFormatting sqref="C148:C153">
    <cfRule type="expression" dxfId="3415" priority="2301" stopIfTrue="1">
      <formula>AND(#REF!&lt;&gt;"COMPOSICAO",#REF!&lt;&gt;"INSUMO",#REF!&lt;&gt;"")</formula>
    </cfRule>
  </conditionalFormatting>
  <conditionalFormatting sqref="C148:C153">
    <cfRule type="expression" dxfId="3414" priority="2302" stopIfTrue="1">
      <formula>AND(OR(#REF!="COMPOSICAO",#REF!="INSUMO",#REF!&lt;&gt;""),#REF!&lt;&gt;"")</formula>
    </cfRule>
  </conditionalFormatting>
  <conditionalFormatting sqref="C154:C158">
    <cfRule type="expression" dxfId="3413" priority="2299" stopIfTrue="1">
      <formula>AND(#REF!&lt;&gt;"COMPOSICAO",#REF!&lt;&gt;"INSUMO",#REF!&lt;&gt;"")</formula>
    </cfRule>
  </conditionalFormatting>
  <conditionalFormatting sqref="C154:C158">
    <cfRule type="expression" dxfId="3412" priority="2300" stopIfTrue="1">
      <formula>AND(OR(#REF!="COMPOSICAO",#REF!="INSUMO",#REF!&lt;&gt;""),#REF!&lt;&gt;"")</formula>
    </cfRule>
  </conditionalFormatting>
  <conditionalFormatting sqref="D165:D175">
    <cfRule type="expression" dxfId="3411" priority="2293" stopIfTrue="1">
      <formula>AND(#REF!&lt;&gt;"COMPOSICAO",#REF!&lt;&gt;"INSUMO",#REF!&lt;&gt;"")</formula>
    </cfRule>
    <cfRule type="expression" dxfId="3410" priority="2294" stopIfTrue="1">
      <formula>AND(OR(#REF!="COMPOSICAO",#REF!="INSUMO",#REF!&lt;&gt;""),#REF!&lt;&gt;"")</formula>
    </cfRule>
  </conditionalFormatting>
  <conditionalFormatting sqref="B165:B175">
    <cfRule type="expression" dxfId="3409" priority="2291" stopIfTrue="1">
      <formula>AND(#REF!&lt;&gt;"COMPOSICAO",#REF!&lt;&gt;"INSUMO",#REF!&lt;&gt;"")</formula>
    </cfRule>
    <cfRule type="expression" dxfId="3408" priority="2292" stopIfTrue="1">
      <formula>AND(OR(#REF!="COMPOSICAO",#REF!="INSUMO",#REF!&lt;&gt;""),#REF!&lt;&gt;"")</formula>
    </cfRule>
  </conditionalFormatting>
  <conditionalFormatting sqref="E164:F175">
    <cfRule type="expression" dxfId="3407" priority="2289" stopIfTrue="1">
      <formula>AND(#REF!&lt;&gt;"COMPOSICAO",#REF!&lt;&gt;"INSUMO",#REF!&lt;&gt;"")</formula>
    </cfRule>
    <cfRule type="expression" dxfId="3406" priority="2290" stopIfTrue="1">
      <formula>AND(OR(#REF!="COMPOSICAO",#REF!="INSUMO",#REF!&lt;&gt;""),#REF!&lt;&gt;"")</formula>
    </cfRule>
  </conditionalFormatting>
  <conditionalFormatting sqref="A164:D164">
    <cfRule type="expression" dxfId="3405" priority="2287" stopIfTrue="1">
      <formula>AND(#REF!&lt;&gt;"COMPOSICAO",#REF!&lt;&gt;"INSUMO",#REF!&lt;&gt;"")</formula>
    </cfRule>
    <cfRule type="expression" dxfId="3404" priority="2288" stopIfTrue="1">
      <formula>AND(OR(#REF!="COMPOSICAO",#REF!="INSUMO",#REF!&lt;&gt;""),#REF!&lt;&gt;"")</formula>
    </cfRule>
  </conditionalFormatting>
  <conditionalFormatting sqref="A163:C163">
    <cfRule type="expression" dxfId="3403" priority="2285" stopIfTrue="1">
      <formula>AND(#REF!&lt;&gt;"COMPOSICAO",#REF!&lt;&gt;"INSUMO",#REF!&lt;&gt;"")</formula>
    </cfRule>
    <cfRule type="expression" dxfId="3402" priority="2286" stopIfTrue="1">
      <formula>AND(OR(#REF!="COMPOSICAO",#REF!="INSUMO",#REF!&lt;&gt;""),#REF!&lt;&gt;"")</formula>
    </cfRule>
  </conditionalFormatting>
  <conditionalFormatting sqref="C165:C170">
    <cfRule type="expression" dxfId="3401" priority="2283" stopIfTrue="1">
      <formula>AND(#REF!&lt;&gt;"COMPOSICAO",#REF!&lt;&gt;"INSUMO",#REF!&lt;&gt;"")</formula>
    </cfRule>
  </conditionalFormatting>
  <conditionalFormatting sqref="C165:C170">
    <cfRule type="expression" dxfId="3400" priority="2284" stopIfTrue="1">
      <formula>AND(OR(#REF!="COMPOSICAO",#REF!="INSUMO",#REF!&lt;&gt;""),#REF!&lt;&gt;"")</formula>
    </cfRule>
  </conditionalFormatting>
  <conditionalFormatting sqref="C171:C175">
    <cfRule type="expression" dxfId="3399" priority="2281" stopIfTrue="1">
      <formula>AND(#REF!&lt;&gt;"COMPOSICAO",#REF!&lt;&gt;"INSUMO",#REF!&lt;&gt;"")</formula>
    </cfRule>
  </conditionalFormatting>
  <conditionalFormatting sqref="C171:C175">
    <cfRule type="expression" dxfId="3398" priority="2282" stopIfTrue="1">
      <formula>AND(OR(#REF!="COMPOSICAO",#REF!="INSUMO",#REF!&lt;&gt;""),#REF!&lt;&gt;"")</formula>
    </cfRule>
  </conditionalFormatting>
  <conditionalFormatting sqref="D182:D184 E181:F187 E190:F191 D186:D191">
    <cfRule type="expression" dxfId="3397" priority="2279" stopIfTrue="1">
      <formula>AND(#REF!&lt;&gt;"COMPOSICAO",#REF!&lt;&gt;"INSUMO",#REF!&lt;&gt;"")</formula>
    </cfRule>
    <cfRule type="expression" dxfId="3396" priority="2280" stopIfTrue="1">
      <formula>AND(OR(#REF!="COMPOSICAO",#REF!="INSUMO",#REF!&lt;&gt;""),#REF!&lt;&gt;"")</formula>
    </cfRule>
  </conditionalFormatting>
  <conditionalFormatting sqref="A181:D181">
    <cfRule type="expression" dxfId="3395" priority="2277" stopIfTrue="1">
      <formula>AND(#REF!&lt;&gt;"COMPOSICAO",#REF!&lt;&gt;"INSUMO",#REF!&lt;&gt;"")</formula>
    </cfRule>
    <cfRule type="expression" dxfId="3394" priority="2278" stopIfTrue="1">
      <formula>AND(OR(#REF!="COMPOSICAO",#REF!="INSUMO",#REF!&lt;&gt;""),#REF!&lt;&gt;"")</formula>
    </cfRule>
  </conditionalFormatting>
  <conditionalFormatting sqref="A180:C180">
    <cfRule type="expression" dxfId="3393" priority="2275" stopIfTrue="1">
      <formula>AND(#REF!&lt;&gt;"COMPOSICAO",#REF!&lt;&gt;"INSUMO",#REF!&lt;&gt;"")</formula>
    </cfRule>
    <cfRule type="expression" dxfId="3392" priority="2276" stopIfTrue="1">
      <formula>AND(OR(#REF!="COMPOSICAO",#REF!="INSUMO",#REF!&lt;&gt;""),#REF!&lt;&gt;"")</formula>
    </cfRule>
  </conditionalFormatting>
  <conditionalFormatting sqref="B182:B190">
    <cfRule type="expression" dxfId="3391" priority="2273" stopIfTrue="1">
      <formula>AND(#REF!&lt;&gt;"COMPOSICAO",#REF!&lt;&gt;"INSUMO",#REF!&lt;&gt;"")</formula>
    </cfRule>
    <cfRule type="expression" dxfId="3390" priority="2274" stopIfTrue="1">
      <formula>AND(OR(#REF!="COMPOSICAO",#REF!="INSUMO",#REF!&lt;&gt;""),#REF!&lt;&gt;"")</formula>
    </cfRule>
  </conditionalFormatting>
  <conditionalFormatting sqref="C182:C189">
    <cfRule type="expression" dxfId="3389" priority="2271" stopIfTrue="1">
      <formula>AND(#REF!&lt;&gt;"COMPOSICAO",#REF!&lt;&gt;"INSUMO",#REF!&lt;&gt;"")</formula>
    </cfRule>
  </conditionalFormatting>
  <conditionalFormatting sqref="C182:C189">
    <cfRule type="expression" dxfId="3388" priority="2272" stopIfTrue="1">
      <formula>AND(OR(#REF!="COMPOSICAO",#REF!="INSUMO",#REF!&lt;&gt;""),#REF!&lt;&gt;"")</formula>
    </cfRule>
  </conditionalFormatting>
  <conditionalFormatting sqref="C190:C191">
    <cfRule type="expression" dxfId="3387" priority="2269" stopIfTrue="1">
      <formula>AND(#REF!&lt;&gt;"COMPOSICAO",#REF!&lt;&gt;"INSUMO",#REF!&lt;&gt;"")</formula>
    </cfRule>
  </conditionalFormatting>
  <conditionalFormatting sqref="C190:C191">
    <cfRule type="expression" dxfId="3386" priority="2270" stopIfTrue="1">
      <formula>AND(OR(#REF!="COMPOSICAO",#REF!="INSUMO",#REF!&lt;&gt;""),#REF!&lt;&gt;"")</formula>
    </cfRule>
  </conditionalFormatting>
  <conditionalFormatting sqref="E188:F189">
    <cfRule type="expression" dxfId="3385" priority="2267" stopIfTrue="1">
      <formula>AND(#REF!&lt;&gt;"COMPOSICAO",#REF!&lt;&gt;"INSUMO",#REF!&lt;&gt;"")</formula>
    </cfRule>
    <cfRule type="expression" dxfId="3384" priority="2268" stopIfTrue="1">
      <formula>AND(OR(#REF!="COMPOSICAO",#REF!="INSUMO",#REF!&lt;&gt;""),#REF!&lt;&gt;"")</formula>
    </cfRule>
  </conditionalFormatting>
  <conditionalFormatting sqref="B191">
    <cfRule type="expression" dxfId="3383" priority="2265" stopIfTrue="1">
      <formula>AND(#REF!&lt;&gt;"COMPOSICAO",#REF!&lt;&gt;"INSUMO",#REF!&lt;&gt;"")</formula>
    </cfRule>
    <cfRule type="expression" dxfId="3382" priority="2266" stopIfTrue="1">
      <formula>AND(OR(#REF!="COMPOSICAO",#REF!="INSUMO",#REF!&lt;&gt;""),#REF!&lt;&gt;"")</formula>
    </cfRule>
  </conditionalFormatting>
  <conditionalFormatting sqref="D198:D200 E197:F203 E206:F207 D202:D207">
    <cfRule type="expression" dxfId="3381" priority="2263" stopIfTrue="1">
      <formula>AND(#REF!&lt;&gt;"COMPOSICAO",#REF!&lt;&gt;"INSUMO",#REF!&lt;&gt;"")</formula>
    </cfRule>
    <cfRule type="expression" dxfId="3380" priority="2264" stopIfTrue="1">
      <formula>AND(OR(#REF!="COMPOSICAO",#REF!="INSUMO",#REF!&lt;&gt;""),#REF!&lt;&gt;"")</formula>
    </cfRule>
  </conditionalFormatting>
  <conditionalFormatting sqref="A197:D197">
    <cfRule type="expression" dxfId="3379" priority="2261" stopIfTrue="1">
      <formula>AND(#REF!&lt;&gt;"COMPOSICAO",#REF!&lt;&gt;"INSUMO",#REF!&lt;&gt;"")</formula>
    </cfRule>
    <cfRule type="expression" dxfId="3378" priority="2262" stopIfTrue="1">
      <formula>AND(OR(#REF!="COMPOSICAO",#REF!="INSUMO",#REF!&lt;&gt;""),#REF!&lt;&gt;"")</formula>
    </cfRule>
  </conditionalFormatting>
  <conditionalFormatting sqref="A196:C196">
    <cfRule type="expression" dxfId="3377" priority="2259" stopIfTrue="1">
      <formula>AND(#REF!&lt;&gt;"COMPOSICAO",#REF!&lt;&gt;"INSUMO",#REF!&lt;&gt;"")</formula>
    </cfRule>
    <cfRule type="expression" dxfId="3376" priority="2260" stopIfTrue="1">
      <formula>AND(OR(#REF!="COMPOSICAO",#REF!="INSUMO",#REF!&lt;&gt;""),#REF!&lt;&gt;"")</formula>
    </cfRule>
  </conditionalFormatting>
  <conditionalFormatting sqref="B198:B206">
    <cfRule type="expression" dxfId="3375" priority="2257" stopIfTrue="1">
      <formula>AND(#REF!&lt;&gt;"COMPOSICAO",#REF!&lt;&gt;"INSUMO",#REF!&lt;&gt;"")</formula>
    </cfRule>
    <cfRule type="expression" dxfId="3374" priority="2258" stopIfTrue="1">
      <formula>AND(OR(#REF!="COMPOSICAO",#REF!="INSUMO",#REF!&lt;&gt;""),#REF!&lt;&gt;"")</formula>
    </cfRule>
  </conditionalFormatting>
  <conditionalFormatting sqref="C198:C205">
    <cfRule type="expression" dxfId="3373" priority="2255" stopIfTrue="1">
      <formula>AND(#REF!&lt;&gt;"COMPOSICAO",#REF!&lt;&gt;"INSUMO",#REF!&lt;&gt;"")</formula>
    </cfRule>
  </conditionalFormatting>
  <conditionalFormatting sqref="C198:C205">
    <cfRule type="expression" dxfId="3372" priority="2256" stopIfTrue="1">
      <formula>AND(OR(#REF!="COMPOSICAO",#REF!="INSUMO",#REF!&lt;&gt;""),#REF!&lt;&gt;"")</formula>
    </cfRule>
  </conditionalFormatting>
  <conditionalFormatting sqref="C206:C207">
    <cfRule type="expression" dxfId="3371" priority="2253" stopIfTrue="1">
      <formula>AND(#REF!&lt;&gt;"COMPOSICAO",#REF!&lt;&gt;"INSUMO",#REF!&lt;&gt;"")</formula>
    </cfRule>
  </conditionalFormatting>
  <conditionalFormatting sqref="C206:C207">
    <cfRule type="expression" dxfId="3370" priority="2254" stopIfTrue="1">
      <formula>AND(OR(#REF!="COMPOSICAO",#REF!="INSUMO",#REF!&lt;&gt;""),#REF!&lt;&gt;"")</formula>
    </cfRule>
  </conditionalFormatting>
  <conditionalFormatting sqref="E204:F205">
    <cfRule type="expression" dxfId="3369" priority="2251" stopIfTrue="1">
      <formula>AND(#REF!&lt;&gt;"COMPOSICAO",#REF!&lt;&gt;"INSUMO",#REF!&lt;&gt;"")</formula>
    </cfRule>
    <cfRule type="expression" dxfId="3368" priority="2252" stopIfTrue="1">
      <formula>AND(OR(#REF!="COMPOSICAO",#REF!="INSUMO",#REF!&lt;&gt;""),#REF!&lt;&gt;"")</formula>
    </cfRule>
  </conditionalFormatting>
  <conditionalFormatting sqref="B207">
    <cfRule type="expression" dxfId="3367" priority="2249" stopIfTrue="1">
      <formula>AND(#REF!&lt;&gt;"COMPOSICAO",#REF!&lt;&gt;"INSUMO",#REF!&lt;&gt;"")</formula>
    </cfRule>
    <cfRule type="expression" dxfId="3366" priority="2250" stopIfTrue="1">
      <formula>AND(OR(#REF!="COMPOSICAO",#REF!="INSUMO",#REF!&lt;&gt;""),#REF!&lt;&gt;"")</formula>
    </cfRule>
  </conditionalFormatting>
  <conditionalFormatting sqref="D214:D216 E213:F219 E222:F224 D218:D224">
    <cfRule type="expression" dxfId="3365" priority="2247" stopIfTrue="1">
      <formula>AND(#REF!&lt;&gt;"COMPOSICAO",#REF!&lt;&gt;"INSUMO",#REF!&lt;&gt;"")</formula>
    </cfRule>
    <cfRule type="expression" dxfId="3364" priority="2248" stopIfTrue="1">
      <formula>AND(OR(#REF!="COMPOSICAO",#REF!="INSUMO",#REF!&lt;&gt;""),#REF!&lt;&gt;"")</formula>
    </cfRule>
  </conditionalFormatting>
  <conditionalFormatting sqref="A213:D213">
    <cfRule type="expression" dxfId="3363" priority="2245" stopIfTrue="1">
      <formula>AND(#REF!&lt;&gt;"COMPOSICAO",#REF!&lt;&gt;"INSUMO",#REF!&lt;&gt;"")</formula>
    </cfRule>
    <cfRule type="expression" dxfId="3362" priority="2246" stopIfTrue="1">
      <formula>AND(OR(#REF!="COMPOSICAO",#REF!="INSUMO",#REF!&lt;&gt;""),#REF!&lt;&gt;"")</formula>
    </cfRule>
  </conditionalFormatting>
  <conditionalFormatting sqref="A212:C212">
    <cfRule type="expression" dxfId="3361" priority="2243" stopIfTrue="1">
      <formula>AND(#REF!&lt;&gt;"COMPOSICAO",#REF!&lt;&gt;"INSUMO",#REF!&lt;&gt;"")</formula>
    </cfRule>
    <cfRule type="expression" dxfId="3360" priority="2244" stopIfTrue="1">
      <formula>AND(OR(#REF!="COMPOSICAO",#REF!="INSUMO",#REF!&lt;&gt;""),#REF!&lt;&gt;"")</formula>
    </cfRule>
  </conditionalFormatting>
  <conditionalFormatting sqref="B214:B219 B222:B223">
    <cfRule type="expression" dxfId="3359" priority="2241" stopIfTrue="1">
      <formula>AND(#REF!&lt;&gt;"COMPOSICAO",#REF!&lt;&gt;"INSUMO",#REF!&lt;&gt;"")</formula>
    </cfRule>
    <cfRule type="expression" dxfId="3358" priority="2242" stopIfTrue="1">
      <formula>AND(OR(#REF!="COMPOSICAO",#REF!="INSUMO",#REF!&lt;&gt;""),#REF!&lt;&gt;"")</formula>
    </cfRule>
  </conditionalFormatting>
  <conditionalFormatting sqref="C214:C221">
    <cfRule type="expression" dxfId="3357" priority="2239" stopIfTrue="1">
      <formula>AND(#REF!&lt;&gt;"COMPOSICAO",#REF!&lt;&gt;"INSUMO",#REF!&lt;&gt;"")</formula>
    </cfRule>
  </conditionalFormatting>
  <conditionalFormatting sqref="C214:C221">
    <cfRule type="expression" dxfId="3356" priority="2240" stopIfTrue="1">
      <formula>AND(OR(#REF!="COMPOSICAO",#REF!="INSUMO",#REF!&lt;&gt;""),#REF!&lt;&gt;"")</formula>
    </cfRule>
  </conditionalFormatting>
  <conditionalFormatting sqref="C222:C224">
    <cfRule type="expression" dxfId="3355" priority="2237" stopIfTrue="1">
      <formula>AND(#REF!&lt;&gt;"COMPOSICAO",#REF!&lt;&gt;"INSUMO",#REF!&lt;&gt;"")</formula>
    </cfRule>
  </conditionalFormatting>
  <conditionalFormatting sqref="C222:C224">
    <cfRule type="expression" dxfId="3354" priority="2238" stopIfTrue="1">
      <formula>AND(OR(#REF!="COMPOSICAO",#REF!="INSUMO",#REF!&lt;&gt;""),#REF!&lt;&gt;"")</formula>
    </cfRule>
  </conditionalFormatting>
  <conditionalFormatting sqref="E220:F221">
    <cfRule type="expression" dxfId="3353" priority="2235" stopIfTrue="1">
      <formula>AND(#REF!&lt;&gt;"COMPOSICAO",#REF!&lt;&gt;"INSUMO",#REF!&lt;&gt;"")</formula>
    </cfRule>
    <cfRule type="expression" dxfId="3352" priority="2236" stopIfTrue="1">
      <formula>AND(OR(#REF!="COMPOSICAO",#REF!="INSUMO",#REF!&lt;&gt;""),#REF!&lt;&gt;"")</formula>
    </cfRule>
  </conditionalFormatting>
  <conditionalFormatting sqref="B224">
    <cfRule type="expression" dxfId="3351" priority="2233" stopIfTrue="1">
      <formula>AND(#REF!&lt;&gt;"COMPOSICAO",#REF!&lt;&gt;"INSUMO",#REF!&lt;&gt;"")</formula>
    </cfRule>
    <cfRule type="expression" dxfId="3350" priority="2234" stopIfTrue="1">
      <formula>AND(OR(#REF!="COMPOSICAO",#REF!="INSUMO",#REF!&lt;&gt;""),#REF!&lt;&gt;"")</formula>
    </cfRule>
  </conditionalFormatting>
  <conditionalFormatting sqref="E230:F236">
    <cfRule type="expression" dxfId="3349" priority="2231" stopIfTrue="1">
      <formula>AND(#REF!&lt;&gt;"COMPOSICAO",#REF!&lt;&gt;"INSUMO",#REF!&lt;&gt;"")</formula>
    </cfRule>
    <cfRule type="expression" dxfId="3348" priority="2232" stopIfTrue="1">
      <formula>AND(OR(#REF!="COMPOSICAO",#REF!="INSUMO",#REF!&lt;&gt;""),#REF!&lt;&gt;"")</formula>
    </cfRule>
  </conditionalFormatting>
  <conditionalFormatting sqref="A230:D230">
    <cfRule type="expression" dxfId="3347" priority="2229" stopIfTrue="1">
      <formula>AND(#REF!&lt;&gt;"COMPOSICAO",#REF!&lt;&gt;"INSUMO",#REF!&lt;&gt;"")</formula>
    </cfRule>
    <cfRule type="expression" dxfId="3346" priority="2230" stopIfTrue="1">
      <formula>AND(OR(#REF!="COMPOSICAO",#REF!="INSUMO",#REF!&lt;&gt;""),#REF!&lt;&gt;"")</formula>
    </cfRule>
  </conditionalFormatting>
  <conditionalFormatting sqref="A229:C229">
    <cfRule type="expression" dxfId="3345" priority="2227" stopIfTrue="1">
      <formula>AND(#REF!&lt;&gt;"COMPOSICAO",#REF!&lt;&gt;"INSUMO",#REF!&lt;&gt;"")</formula>
    </cfRule>
    <cfRule type="expression" dxfId="3344" priority="2228" stopIfTrue="1">
      <formula>AND(OR(#REF!="COMPOSICAO",#REF!="INSUMO",#REF!&lt;&gt;""),#REF!&lt;&gt;"")</formula>
    </cfRule>
  </conditionalFormatting>
  <conditionalFormatting sqref="B245">
    <cfRule type="expression" dxfId="3343" priority="2217" stopIfTrue="1">
      <formula>AND(#REF!&lt;&gt;"COMPOSICAO",#REF!&lt;&gt;"INSUMO",#REF!&lt;&gt;"")</formula>
    </cfRule>
    <cfRule type="expression" dxfId="3342" priority="2218" stopIfTrue="1">
      <formula>AND(OR(#REF!="COMPOSICAO",#REF!="INSUMO",#REF!&lt;&gt;""),#REF!&lt;&gt;"")</formula>
    </cfRule>
  </conditionalFormatting>
  <conditionalFormatting sqref="B220:B221">
    <cfRule type="expression" dxfId="3341" priority="2215" stopIfTrue="1">
      <formula>AND(#REF!&lt;&gt;"COMPOSICAO",#REF!&lt;&gt;"INSUMO",#REF!&lt;&gt;"")</formula>
    </cfRule>
    <cfRule type="expression" dxfId="3340" priority="2216" stopIfTrue="1">
      <formula>AND(OR(#REF!="COMPOSICAO",#REF!="INSUMO",#REF!&lt;&gt;""),#REF!&lt;&gt;"")</formula>
    </cfRule>
  </conditionalFormatting>
  <conditionalFormatting sqref="B237:B238">
    <cfRule type="expression" dxfId="3339" priority="2213" stopIfTrue="1">
      <formula>AND(#REF!&lt;&gt;"COMPOSICAO",#REF!&lt;&gt;"INSUMO",#REF!&lt;&gt;"")</formula>
    </cfRule>
    <cfRule type="expression" dxfId="3338" priority="2214" stopIfTrue="1">
      <formula>AND(OR(#REF!="COMPOSICAO",#REF!="INSUMO",#REF!&lt;&gt;""),#REF!&lt;&gt;"")</formula>
    </cfRule>
  </conditionalFormatting>
  <conditionalFormatting sqref="B233:B234">
    <cfRule type="expression" dxfId="3337" priority="2211" stopIfTrue="1">
      <formula>AND(#REF!&lt;&gt;"COMPOSICAO",#REF!&lt;&gt;"INSUMO",#REF!&lt;&gt;"")</formula>
    </cfRule>
    <cfRule type="expression" dxfId="3336" priority="2212" stopIfTrue="1">
      <formula>AND(OR(#REF!="COMPOSICAO",#REF!="INSUMO",#REF!&lt;&gt;""),#REF!&lt;&gt;"")</formula>
    </cfRule>
  </conditionalFormatting>
  <conditionalFormatting sqref="B252:B253 B256:B257">
    <cfRule type="expression" dxfId="3335" priority="2207" stopIfTrue="1">
      <formula>AND(#REF!&lt;&gt;"COMPOSICAO",#REF!&lt;&gt;"INSUMO",#REF!&lt;&gt;"")</formula>
    </cfRule>
    <cfRule type="expression" dxfId="3334" priority="2208" stopIfTrue="1">
      <formula>AND(OR(#REF!="COMPOSICAO",#REF!="INSUMO",#REF!&lt;&gt;""),#REF!&lt;&gt;"")</formula>
    </cfRule>
  </conditionalFormatting>
  <conditionalFormatting sqref="E251:F257">
    <cfRule type="expression" dxfId="3333" priority="2203" stopIfTrue="1">
      <formula>AND(#REF!&lt;&gt;"COMPOSICAO",#REF!&lt;&gt;"INSUMO",#REF!&lt;&gt;"")</formula>
    </cfRule>
    <cfRule type="expression" dxfId="3332" priority="2204" stopIfTrue="1">
      <formula>AND(OR(#REF!="COMPOSICAO",#REF!="INSUMO",#REF!&lt;&gt;""),#REF!&lt;&gt;"")</formula>
    </cfRule>
  </conditionalFormatting>
  <conditionalFormatting sqref="A251:D251">
    <cfRule type="expression" dxfId="3331" priority="2201" stopIfTrue="1">
      <formula>AND(#REF!&lt;&gt;"COMPOSICAO",#REF!&lt;&gt;"INSUMO",#REF!&lt;&gt;"")</formula>
    </cfRule>
    <cfRule type="expression" dxfId="3330" priority="2202" stopIfTrue="1">
      <formula>AND(OR(#REF!="COMPOSICAO",#REF!="INSUMO",#REF!&lt;&gt;""),#REF!&lt;&gt;"")</formula>
    </cfRule>
  </conditionalFormatting>
  <conditionalFormatting sqref="A250:C250">
    <cfRule type="expression" dxfId="3329" priority="2199" stopIfTrue="1">
      <formula>AND(#REF!&lt;&gt;"COMPOSICAO",#REF!&lt;&gt;"INSUMO",#REF!&lt;&gt;"")</formula>
    </cfRule>
    <cfRule type="expression" dxfId="3328" priority="2200" stopIfTrue="1">
      <formula>AND(OR(#REF!="COMPOSICAO",#REF!="INSUMO",#REF!&lt;&gt;""),#REF!&lt;&gt;"")</formula>
    </cfRule>
  </conditionalFormatting>
  <conditionalFormatting sqref="B254:B255">
    <cfRule type="expression" dxfId="3327" priority="2193" stopIfTrue="1">
      <formula>AND(#REF!&lt;&gt;"COMPOSICAO",#REF!&lt;&gt;"INSUMO",#REF!&lt;&gt;"")</formula>
    </cfRule>
    <cfRule type="expression" dxfId="3326" priority="2194" stopIfTrue="1">
      <formula>AND(OR(#REF!="COMPOSICAO",#REF!="INSUMO",#REF!&lt;&gt;""),#REF!&lt;&gt;"")</formula>
    </cfRule>
  </conditionalFormatting>
  <conditionalFormatting sqref="D266:D271 D272:F273">
    <cfRule type="expression" dxfId="3325" priority="2191" stopIfTrue="1">
      <formula>AND(#REF!&lt;&gt;"COMPOSICAO",#REF!&lt;&gt;"INSUMO",#REF!&lt;&gt;"")</formula>
    </cfRule>
    <cfRule type="expression" dxfId="3324" priority="2192" stopIfTrue="1">
      <formula>AND(OR(#REF!="COMPOSICAO",#REF!="INSUMO",#REF!&lt;&gt;""),#REF!&lt;&gt;"")</formula>
    </cfRule>
  </conditionalFormatting>
  <conditionalFormatting sqref="B272:B273">
    <cfRule type="expression" dxfId="3323" priority="2189" stopIfTrue="1">
      <formula>AND(#REF!&lt;&gt;"COMPOSICAO",#REF!&lt;&gt;"INSUMO",#REF!&lt;&gt;"")</formula>
    </cfRule>
    <cfRule type="expression" dxfId="3322" priority="2190" stopIfTrue="1">
      <formula>AND(OR(#REF!="COMPOSICAO",#REF!="INSUMO",#REF!&lt;&gt;""),#REF!&lt;&gt;"")</formula>
    </cfRule>
  </conditionalFormatting>
  <conditionalFormatting sqref="C266:C273">
    <cfRule type="expression" dxfId="3321" priority="2187" stopIfTrue="1">
      <formula>AND(#REF!&lt;&gt;"COMPOSICAO",#REF!&lt;&gt;"INSUMO",#REF!&lt;&gt;"")</formula>
    </cfRule>
  </conditionalFormatting>
  <conditionalFormatting sqref="C266:C273">
    <cfRule type="expression" dxfId="3320" priority="2188" stopIfTrue="1">
      <formula>AND(OR(#REF!="COMPOSICAO",#REF!="INSUMO",#REF!&lt;&gt;""),#REF!&lt;&gt;"")</formula>
    </cfRule>
  </conditionalFormatting>
  <conditionalFormatting sqref="B266:B267 B270:B271">
    <cfRule type="expression" dxfId="3319" priority="2185" stopIfTrue="1">
      <formula>AND(#REF!&lt;&gt;"COMPOSICAO",#REF!&lt;&gt;"INSUMO",#REF!&lt;&gt;"")</formula>
    </cfRule>
    <cfRule type="expression" dxfId="3318" priority="2186" stopIfTrue="1">
      <formula>AND(OR(#REF!="COMPOSICAO",#REF!="INSUMO",#REF!&lt;&gt;""),#REF!&lt;&gt;"")</formula>
    </cfRule>
  </conditionalFormatting>
  <conditionalFormatting sqref="E265:F271">
    <cfRule type="expression" dxfId="3317" priority="2183" stopIfTrue="1">
      <formula>AND(#REF!&lt;&gt;"COMPOSICAO",#REF!&lt;&gt;"INSUMO",#REF!&lt;&gt;"")</formula>
    </cfRule>
    <cfRule type="expression" dxfId="3316" priority="2184" stopIfTrue="1">
      <formula>AND(OR(#REF!="COMPOSICAO",#REF!="INSUMO",#REF!&lt;&gt;""),#REF!&lt;&gt;"")</formula>
    </cfRule>
  </conditionalFormatting>
  <conditionalFormatting sqref="A265:D265">
    <cfRule type="expression" dxfId="3315" priority="2181" stopIfTrue="1">
      <formula>AND(#REF!&lt;&gt;"COMPOSICAO",#REF!&lt;&gt;"INSUMO",#REF!&lt;&gt;"")</formula>
    </cfRule>
    <cfRule type="expression" dxfId="3314" priority="2182" stopIfTrue="1">
      <formula>AND(OR(#REF!="COMPOSICAO",#REF!="INSUMO",#REF!&lt;&gt;""),#REF!&lt;&gt;"")</formula>
    </cfRule>
  </conditionalFormatting>
  <conditionalFormatting sqref="A264:C264">
    <cfRule type="expression" dxfId="3313" priority="2179" stopIfTrue="1">
      <formula>AND(#REF!&lt;&gt;"COMPOSICAO",#REF!&lt;&gt;"INSUMO",#REF!&lt;&gt;"")</formula>
    </cfRule>
    <cfRule type="expression" dxfId="3312" priority="2180" stopIfTrue="1">
      <formula>AND(OR(#REF!="COMPOSICAO",#REF!="INSUMO",#REF!&lt;&gt;""),#REF!&lt;&gt;"")</formula>
    </cfRule>
  </conditionalFormatting>
  <conditionalFormatting sqref="B268:B269">
    <cfRule type="expression" dxfId="3311" priority="2177" stopIfTrue="1">
      <formula>AND(#REF!&lt;&gt;"COMPOSICAO",#REF!&lt;&gt;"INSUMO",#REF!&lt;&gt;"")</formula>
    </cfRule>
    <cfRule type="expression" dxfId="3310" priority="2178" stopIfTrue="1">
      <formula>AND(OR(#REF!="COMPOSICAO",#REF!="INSUMO",#REF!&lt;&gt;""),#REF!&lt;&gt;"")</formula>
    </cfRule>
  </conditionalFormatting>
  <conditionalFormatting sqref="D280:D285 D286:F287">
    <cfRule type="expression" dxfId="3309" priority="2175" stopIfTrue="1">
      <formula>AND(#REF!&lt;&gt;"COMPOSICAO",#REF!&lt;&gt;"INSUMO",#REF!&lt;&gt;"")</formula>
    </cfRule>
    <cfRule type="expression" dxfId="3308" priority="2176" stopIfTrue="1">
      <formula>AND(OR(#REF!="COMPOSICAO",#REF!="INSUMO",#REF!&lt;&gt;""),#REF!&lt;&gt;"")</formula>
    </cfRule>
  </conditionalFormatting>
  <conditionalFormatting sqref="B286:B287">
    <cfRule type="expression" dxfId="3307" priority="2173" stopIfTrue="1">
      <formula>AND(#REF!&lt;&gt;"COMPOSICAO",#REF!&lt;&gt;"INSUMO",#REF!&lt;&gt;"")</formula>
    </cfRule>
    <cfRule type="expression" dxfId="3306" priority="2174" stopIfTrue="1">
      <formula>AND(OR(#REF!="COMPOSICAO",#REF!="INSUMO",#REF!&lt;&gt;""),#REF!&lt;&gt;"")</formula>
    </cfRule>
  </conditionalFormatting>
  <conditionalFormatting sqref="C280:C287">
    <cfRule type="expression" dxfId="3305" priority="2171" stopIfTrue="1">
      <formula>AND(#REF!&lt;&gt;"COMPOSICAO",#REF!&lt;&gt;"INSUMO",#REF!&lt;&gt;"")</formula>
    </cfRule>
  </conditionalFormatting>
  <conditionalFormatting sqref="C280:C287">
    <cfRule type="expression" dxfId="3304" priority="2172" stopIfTrue="1">
      <formula>AND(OR(#REF!="COMPOSICAO",#REF!="INSUMO",#REF!&lt;&gt;""),#REF!&lt;&gt;"")</formula>
    </cfRule>
  </conditionalFormatting>
  <conditionalFormatting sqref="B280:B281 B284:B285">
    <cfRule type="expression" dxfId="3303" priority="2169" stopIfTrue="1">
      <formula>AND(#REF!&lt;&gt;"COMPOSICAO",#REF!&lt;&gt;"INSUMO",#REF!&lt;&gt;"")</formula>
    </cfRule>
    <cfRule type="expression" dxfId="3302" priority="2170" stopIfTrue="1">
      <formula>AND(OR(#REF!="COMPOSICAO",#REF!="INSUMO",#REF!&lt;&gt;""),#REF!&lt;&gt;"")</formula>
    </cfRule>
  </conditionalFormatting>
  <conditionalFormatting sqref="E279:F285">
    <cfRule type="expression" dxfId="3301" priority="2167" stopIfTrue="1">
      <formula>AND(#REF!&lt;&gt;"COMPOSICAO",#REF!&lt;&gt;"INSUMO",#REF!&lt;&gt;"")</formula>
    </cfRule>
    <cfRule type="expression" dxfId="3300" priority="2168" stopIfTrue="1">
      <formula>AND(OR(#REF!="COMPOSICAO",#REF!="INSUMO",#REF!&lt;&gt;""),#REF!&lt;&gt;"")</formula>
    </cfRule>
  </conditionalFormatting>
  <conditionalFormatting sqref="A279:D279">
    <cfRule type="expression" dxfId="3299" priority="2165" stopIfTrue="1">
      <formula>AND(#REF!&lt;&gt;"COMPOSICAO",#REF!&lt;&gt;"INSUMO",#REF!&lt;&gt;"")</formula>
    </cfRule>
    <cfRule type="expression" dxfId="3298" priority="2166" stopIfTrue="1">
      <formula>AND(OR(#REF!="COMPOSICAO",#REF!="INSUMO",#REF!&lt;&gt;""),#REF!&lt;&gt;"")</formula>
    </cfRule>
  </conditionalFormatting>
  <conditionalFormatting sqref="A278:C278">
    <cfRule type="expression" dxfId="3297" priority="2163" stopIfTrue="1">
      <formula>AND(#REF!&lt;&gt;"COMPOSICAO",#REF!&lt;&gt;"INSUMO",#REF!&lt;&gt;"")</formula>
    </cfRule>
    <cfRule type="expression" dxfId="3296" priority="2164" stopIfTrue="1">
      <formula>AND(OR(#REF!="COMPOSICAO",#REF!="INSUMO",#REF!&lt;&gt;""),#REF!&lt;&gt;"")</formula>
    </cfRule>
  </conditionalFormatting>
  <conditionalFormatting sqref="B282:B283">
    <cfRule type="expression" dxfId="3295" priority="2161" stopIfTrue="1">
      <formula>AND(#REF!&lt;&gt;"COMPOSICAO",#REF!&lt;&gt;"INSUMO",#REF!&lt;&gt;"")</formula>
    </cfRule>
    <cfRule type="expression" dxfId="3294" priority="2162" stopIfTrue="1">
      <formula>AND(OR(#REF!="COMPOSICAO",#REF!="INSUMO",#REF!&lt;&gt;""),#REF!&lt;&gt;"")</formula>
    </cfRule>
  </conditionalFormatting>
  <conditionalFormatting sqref="D294:D299 D300:F301">
    <cfRule type="expression" dxfId="3293" priority="2159" stopIfTrue="1">
      <formula>AND(#REF!&lt;&gt;"COMPOSICAO",#REF!&lt;&gt;"INSUMO",#REF!&lt;&gt;"")</formula>
    </cfRule>
    <cfRule type="expression" dxfId="3292" priority="2160" stopIfTrue="1">
      <formula>AND(OR(#REF!="COMPOSICAO",#REF!="INSUMO",#REF!&lt;&gt;""),#REF!&lt;&gt;"")</formula>
    </cfRule>
  </conditionalFormatting>
  <conditionalFormatting sqref="B300:B301">
    <cfRule type="expression" dxfId="3291" priority="2157" stopIfTrue="1">
      <formula>AND(#REF!&lt;&gt;"COMPOSICAO",#REF!&lt;&gt;"INSUMO",#REF!&lt;&gt;"")</formula>
    </cfRule>
    <cfRule type="expression" dxfId="3290" priority="2158" stopIfTrue="1">
      <formula>AND(OR(#REF!="COMPOSICAO",#REF!="INSUMO",#REF!&lt;&gt;""),#REF!&lt;&gt;"")</formula>
    </cfRule>
  </conditionalFormatting>
  <conditionalFormatting sqref="C294:C301">
    <cfRule type="expression" dxfId="3289" priority="2155" stopIfTrue="1">
      <formula>AND(#REF!&lt;&gt;"COMPOSICAO",#REF!&lt;&gt;"INSUMO",#REF!&lt;&gt;"")</formula>
    </cfRule>
  </conditionalFormatting>
  <conditionalFormatting sqref="C294:C301">
    <cfRule type="expression" dxfId="3288" priority="2156" stopIfTrue="1">
      <formula>AND(OR(#REF!="COMPOSICAO",#REF!="INSUMO",#REF!&lt;&gt;""),#REF!&lt;&gt;"")</formula>
    </cfRule>
  </conditionalFormatting>
  <conditionalFormatting sqref="B294:B295 B298:B299">
    <cfRule type="expression" dxfId="3287" priority="2153" stopIfTrue="1">
      <formula>AND(#REF!&lt;&gt;"COMPOSICAO",#REF!&lt;&gt;"INSUMO",#REF!&lt;&gt;"")</formula>
    </cfRule>
    <cfRule type="expression" dxfId="3286" priority="2154" stopIfTrue="1">
      <formula>AND(OR(#REF!="COMPOSICAO",#REF!="INSUMO",#REF!&lt;&gt;""),#REF!&lt;&gt;"")</formula>
    </cfRule>
  </conditionalFormatting>
  <conditionalFormatting sqref="E293:F299">
    <cfRule type="expression" dxfId="3285" priority="2151" stopIfTrue="1">
      <formula>AND(#REF!&lt;&gt;"COMPOSICAO",#REF!&lt;&gt;"INSUMO",#REF!&lt;&gt;"")</formula>
    </cfRule>
    <cfRule type="expression" dxfId="3284" priority="2152" stopIfTrue="1">
      <formula>AND(OR(#REF!="COMPOSICAO",#REF!="INSUMO",#REF!&lt;&gt;""),#REF!&lt;&gt;"")</formula>
    </cfRule>
  </conditionalFormatting>
  <conditionalFormatting sqref="A293:D293">
    <cfRule type="expression" dxfId="3283" priority="2149" stopIfTrue="1">
      <formula>AND(#REF!&lt;&gt;"COMPOSICAO",#REF!&lt;&gt;"INSUMO",#REF!&lt;&gt;"")</formula>
    </cfRule>
    <cfRule type="expression" dxfId="3282" priority="2150" stopIfTrue="1">
      <formula>AND(OR(#REF!="COMPOSICAO",#REF!="INSUMO",#REF!&lt;&gt;""),#REF!&lt;&gt;"")</formula>
    </cfRule>
  </conditionalFormatting>
  <conditionalFormatting sqref="A292:C292">
    <cfRule type="expression" dxfId="3281" priority="2147" stopIfTrue="1">
      <formula>AND(#REF!&lt;&gt;"COMPOSICAO",#REF!&lt;&gt;"INSUMO",#REF!&lt;&gt;"")</formula>
    </cfRule>
    <cfRule type="expression" dxfId="3280" priority="2148" stopIfTrue="1">
      <formula>AND(OR(#REF!="COMPOSICAO",#REF!="INSUMO",#REF!&lt;&gt;""),#REF!&lt;&gt;"")</formula>
    </cfRule>
  </conditionalFormatting>
  <conditionalFormatting sqref="B296:B297">
    <cfRule type="expression" dxfId="3279" priority="2145" stopIfTrue="1">
      <formula>AND(#REF!&lt;&gt;"COMPOSICAO",#REF!&lt;&gt;"INSUMO",#REF!&lt;&gt;"")</formula>
    </cfRule>
    <cfRule type="expression" dxfId="3278" priority="2146" stopIfTrue="1">
      <formula>AND(OR(#REF!="COMPOSICAO",#REF!="INSUMO",#REF!&lt;&gt;""),#REF!&lt;&gt;"")</formula>
    </cfRule>
  </conditionalFormatting>
  <conditionalFormatting sqref="D308:D313 D314:F315">
    <cfRule type="expression" dxfId="3277" priority="2143" stopIfTrue="1">
      <formula>AND(#REF!&lt;&gt;"COMPOSICAO",#REF!&lt;&gt;"INSUMO",#REF!&lt;&gt;"")</formula>
    </cfRule>
    <cfRule type="expression" dxfId="3276" priority="2144" stopIfTrue="1">
      <formula>AND(OR(#REF!="COMPOSICAO",#REF!="INSUMO",#REF!&lt;&gt;""),#REF!&lt;&gt;"")</formula>
    </cfRule>
  </conditionalFormatting>
  <conditionalFormatting sqref="B314:B315">
    <cfRule type="expression" dxfId="3275" priority="2141" stopIfTrue="1">
      <formula>AND(#REF!&lt;&gt;"COMPOSICAO",#REF!&lt;&gt;"INSUMO",#REF!&lt;&gt;"")</formula>
    </cfRule>
    <cfRule type="expression" dxfId="3274" priority="2142" stopIfTrue="1">
      <formula>AND(OR(#REF!="COMPOSICAO",#REF!="INSUMO",#REF!&lt;&gt;""),#REF!&lt;&gt;"")</formula>
    </cfRule>
  </conditionalFormatting>
  <conditionalFormatting sqref="C308:C315">
    <cfRule type="expression" dxfId="3273" priority="2139" stopIfTrue="1">
      <formula>AND(#REF!&lt;&gt;"COMPOSICAO",#REF!&lt;&gt;"INSUMO",#REF!&lt;&gt;"")</formula>
    </cfRule>
  </conditionalFormatting>
  <conditionalFormatting sqref="C308:C315">
    <cfRule type="expression" dxfId="3272" priority="2140" stopIfTrue="1">
      <formula>AND(OR(#REF!="COMPOSICAO",#REF!="INSUMO",#REF!&lt;&gt;""),#REF!&lt;&gt;"")</formula>
    </cfRule>
  </conditionalFormatting>
  <conditionalFormatting sqref="B308:B309 B312:B313">
    <cfRule type="expression" dxfId="3271" priority="2137" stopIfTrue="1">
      <formula>AND(#REF!&lt;&gt;"COMPOSICAO",#REF!&lt;&gt;"INSUMO",#REF!&lt;&gt;"")</formula>
    </cfRule>
    <cfRule type="expression" dxfId="3270" priority="2138" stopIfTrue="1">
      <formula>AND(OR(#REF!="COMPOSICAO",#REF!="INSUMO",#REF!&lt;&gt;""),#REF!&lt;&gt;"")</formula>
    </cfRule>
  </conditionalFormatting>
  <conditionalFormatting sqref="E307:F313">
    <cfRule type="expression" dxfId="3269" priority="2135" stopIfTrue="1">
      <formula>AND(#REF!&lt;&gt;"COMPOSICAO",#REF!&lt;&gt;"INSUMO",#REF!&lt;&gt;"")</formula>
    </cfRule>
    <cfRule type="expression" dxfId="3268" priority="2136" stopIfTrue="1">
      <formula>AND(OR(#REF!="COMPOSICAO",#REF!="INSUMO",#REF!&lt;&gt;""),#REF!&lt;&gt;"")</formula>
    </cfRule>
  </conditionalFormatting>
  <conditionalFormatting sqref="A307:D307">
    <cfRule type="expression" dxfId="3267" priority="2133" stopIfTrue="1">
      <formula>AND(#REF!&lt;&gt;"COMPOSICAO",#REF!&lt;&gt;"INSUMO",#REF!&lt;&gt;"")</formula>
    </cfRule>
    <cfRule type="expression" dxfId="3266" priority="2134" stopIfTrue="1">
      <formula>AND(OR(#REF!="COMPOSICAO",#REF!="INSUMO",#REF!&lt;&gt;""),#REF!&lt;&gt;"")</formula>
    </cfRule>
  </conditionalFormatting>
  <conditionalFormatting sqref="A306:C306">
    <cfRule type="expression" dxfId="3265" priority="2131" stopIfTrue="1">
      <formula>AND(#REF!&lt;&gt;"COMPOSICAO",#REF!&lt;&gt;"INSUMO",#REF!&lt;&gt;"")</formula>
    </cfRule>
    <cfRule type="expression" dxfId="3264" priority="2132" stopIfTrue="1">
      <formula>AND(OR(#REF!="COMPOSICAO",#REF!="INSUMO",#REF!&lt;&gt;""),#REF!&lt;&gt;"")</formula>
    </cfRule>
  </conditionalFormatting>
  <conditionalFormatting sqref="B310:B311">
    <cfRule type="expression" dxfId="3263" priority="2129" stopIfTrue="1">
      <formula>AND(#REF!&lt;&gt;"COMPOSICAO",#REF!&lt;&gt;"INSUMO",#REF!&lt;&gt;"")</formula>
    </cfRule>
    <cfRule type="expression" dxfId="3262" priority="2130" stopIfTrue="1">
      <formula>AND(OR(#REF!="COMPOSICAO",#REF!="INSUMO",#REF!&lt;&gt;""),#REF!&lt;&gt;"")</formula>
    </cfRule>
  </conditionalFormatting>
  <conditionalFormatting sqref="D330:F332">
    <cfRule type="expression" dxfId="3261" priority="2127" stopIfTrue="1">
      <formula>AND(#REF!&lt;&gt;"COMPOSICAO",#REF!&lt;&gt;"INSUMO",#REF!&lt;&gt;"")</formula>
    </cfRule>
    <cfRule type="expression" dxfId="3260" priority="2128" stopIfTrue="1">
      <formula>AND(OR(#REF!="COMPOSICAO",#REF!="INSUMO",#REF!&lt;&gt;""),#REF!&lt;&gt;"")</formula>
    </cfRule>
  </conditionalFormatting>
  <conditionalFormatting sqref="B330:B332">
    <cfRule type="expression" dxfId="3259" priority="2125" stopIfTrue="1">
      <formula>AND(#REF!&lt;&gt;"COMPOSICAO",#REF!&lt;&gt;"INSUMO",#REF!&lt;&gt;"")</formula>
    </cfRule>
    <cfRule type="expression" dxfId="3258" priority="2126" stopIfTrue="1">
      <formula>AND(OR(#REF!="COMPOSICAO",#REF!="INSUMO",#REF!&lt;&gt;""),#REF!&lt;&gt;"")</formula>
    </cfRule>
  </conditionalFormatting>
  <conditionalFormatting sqref="B325:B327">
    <cfRule type="expression" dxfId="3257" priority="2121" stopIfTrue="1">
      <formula>AND(#REF!&lt;&gt;"COMPOSICAO",#REF!&lt;&gt;"INSUMO",#REF!&lt;&gt;"")</formula>
    </cfRule>
    <cfRule type="expression" dxfId="3256" priority="2122" stopIfTrue="1">
      <formula>AND(OR(#REF!="COMPOSICAO",#REF!="INSUMO",#REF!&lt;&gt;""),#REF!&lt;&gt;"")</formula>
    </cfRule>
  </conditionalFormatting>
  <conditionalFormatting sqref="A322:D322">
    <cfRule type="expression" dxfId="3255" priority="2117" stopIfTrue="1">
      <formula>AND(#REF!&lt;&gt;"COMPOSICAO",#REF!&lt;&gt;"INSUMO",#REF!&lt;&gt;"")</formula>
    </cfRule>
    <cfRule type="expression" dxfId="3254" priority="2118" stopIfTrue="1">
      <formula>AND(OR(#REF!="COMPOSICAO",#REF!="INSUMO",#REF!&lt;&gt;""),#REF!&lt;&gt;"")</formula>
    </cfRule>
  </conditionalFormatting>
  <conditionalFormatting sqref="A321:C321">
    <cfRule type="expression" dxfId="3253" priority="2115" stopIfTrue="1">
      <formula>AND(#REF!&lt;&gt;"COMPOSICAO",#REF!&lt;&gt;"INSUMO",#REF!&lt;&gt;"")</formula>
    </cfRule>
    <cfRule type="expression" dxfId="3252" priority="2116" stopIfTrue="1">
      <formula>AND(OR(#REF!="COMPOSICAO",#REF!="INSUMO",#REF!&lt;&gt;""),#REF!&lt;&gt;"")</formula>
    </cfRule>
  </conditionalFormatting>
  <conditionalFormatting sqref="B323:B324">
    <cfRule type="expression" dxfId="3251" priority="2113" stopIfTrue="1">
      <formula>AND(#REF!&lt;&gt;"COMPOSICAO",#REF!&lt;&gt;"INSUMO",#REF!&lt;&gt;"")</formula>
    </cfRule>
    <cfRule type="expression" dxfId="3250" priority="2114" stopIfTrue="1">
      <formula>AND(OR(#REF!="COMPOSICAO",#REF!="INSUMO",#REF!&lt;&gt;""),#REF!&lt;&gt;"")</formula>
    </cfRule>
  </conditionalFormatting>
  <conditionalFormatting sqref="B328:B329">
    <cfRule type="expression" dxfId="3249" priority="2111" stopIfTrue="1">
      <formula>AND(#REF!&lt;&gt;"COMPOSICAO",#REF!&lt;&gt;"INSUMO",#REF!&lt;&gt;"")</formula>
    </cfRule>
    <cfRule type="expression" dxfId="3248" priority="2112" stopIfTrue="1">
      <formula>AND(OR(#REF!="COMPOSICAO",#REF!="INSUMO",#REF!&lt;&gt;""),#REF!&lt;&gt;"")</formula>
    </cfRule>
  </conditionalFormatting>
  <conditionalFormatting sqref="D339:D345 E338:F345">
    <cfRule type="expression" dxfId="3247" priority="2109" stopIfTrue="1">
      <formula>AND(#REF!&lt;&gt;"COMPOSICAO",#REF!&lt;&gt;"INSUMO",#REF!&lt;&gt;"")</formula>
    </cfRule>
    <cfRule type="expression" dxfId="3246" priority="2110" stopIfTrue="1">
      <formula>AND(OR(#REF!="COMPOSICAO",#REF!="INSUMO",#REF!&lt;&gt;""),#REF!&lt;&gt;"")</formula>
    </cfRule>
  </conditionalFormatting>
  <conditionalFormatting sqref="C339:C348">
    <cfRule type="expression" dxfId="3245" priority="2107" stopIfTrue="1">
      <formula>AND(#REF!&lt;&gt;"COMPOSICAO",#REF!&lt;&gt;"INSUMO",#REF!&lt;&gt;"")</formula>
    </cfRule>
  </conditionalFormatting>
  <conditionalFormatting sqref="C339:C348">
    <cfRule type="expression" dxfId="3244" priority="2108" stopIfTrue="1">
      <formula>AND(OR(#REF!="COMPOSICAO",#REF!="INSUMO",#REF!&lt;&gt;""),#REF!&lt;&gt;"")</formula>
    </cfRule>
  </conditionalFormatting>
  <conditionalFormatting sqref="D346:F348">
    <cfRule type="expression" dxfId="3243" priority="2105" stopIfTrue="1">
      <formula>AND(#REF!&lt;&gt;"COMPOSICAO",#REF!&lt;&gt;"INSUMO",#REF!&lt;&gt;"")</formula>
    </cfRule>
    <cfRule type="expression" dxfId="3242" priority="2106" stopIfTrue="1">
      <formula>AND(OR(#REF!="COMPOSICAO",#REF!="INSUMO",#REF!&lt;&gt;""),#REF!&lt;&gt;"")</formula>
    </cfRule>
  </conditionalFormatting>
  <conditionalFormatting sqref="B346:B348">
    <cfRule type="expression" dxfId="3241" priority="2103" stopIfTrue="1">
      <formula>AND(#REF!&lt;&gt;"COMPOSICAO",#REF!&lt;&gt;"INSUMO",#REF!&lt;&gt;"")</formula>
    </cfRule>
    <cfRule type="expression" dxfId="3240" priority="2104" stopIfTrue="1">
      <formula>AND(OR(#REF!="COMPOSICAO",#REF!="INSUMO",#REF!&lt;&gt;""),#REF!&lt;&gt;"")</formula>
    </cfRule>
  </conditionalFormatting>
  <conditionalFormatting sqref="B341:B343">
    <cfRule type="expression" dxfId="3239" priority="2101" stopIfTrue="1">
      <formula>AND(#REF!&lt;&gt;"COMPOSICAO",#REF!&lt;&gt;"INSUMO",#REF!&lt;&gt;"")</formula>
    </cfRule>
    <cfRule type="expression" dxfId="3238" priority="2102" stopIfTrue="1">
      <formula>AND(OR(#REF!="COMPOSICAO",#REF!="INSUMO",#REF!&lt;&gt;""),#REF!&lt;&gt;"")</formula>
    </cfRule>
  </conditionalFormatting>
  <conditionalFormatting sqref="A338:D338">
    <cfRule type="expression" dxfId="3237" priority="2099" stopIfTrue="1">
      <formula>AND(#REF!&lt;&gt;"COMPOSICAO",#REF!&lt;&gt;"INSUMO",#REF!&lt;&gt;"")</formula>
    </cfRule>
    <cfRule type="expression" dxfId="3236" priority="2100" stopIfTrue="1">
      <formula>AND(OR(#REF!="COMPOSICAO",#REF!="INSUMO",#REF!&lt;&gt;""),#REF!&lt;&gt;"")</formula>
    </cfRule>
  </conditionalFormatting>
  <conditionalFormatting sqref="A337:C337">
    <cfRule type="expression" dxfId="3235" priority="2097" stopIfTrue="1">
      <formula>AND(#REF!&lt;&gt;"COMPOSICAO",#REF!&lt;&gt;"INSUMO",#REF!&lt;&gt;"")</formula>
    </cfRule>
    <cfRule type="expression" dxfId="3234" priority="2098" stopIfTrue="1">
      <formula>AND(OR(#REF!="COMPOSICAO",#REF!="INSUMO",#REF!&lt;&gt;""),#REF!&lt;&gt;"")</formula>
    </cfRule>
  </conditionalFormatting>
  <conditionalFormatting sqref="B339:B340">
    <cfRule type="expression" dxfId="3233" priority="2095" stopIfTrue="1">
      <formula>AND(#REF!&lt;&gt;"COMPOSICAO",#REF!&lt;&gt;"INSUMO",#REF!&lt;&gt;"")</formula>
    </cfRule>
    <cfRule type="expression" dxfId="3232" priority="2096" stopIfTrue="1">
      <formula>AND(OR(#REF!="COMPOSICAO",#REF!="INSUMO",#REF!&lt;&gt;""),#REF!&lt;&gt;"")</formula>
    </cfRule>
  </conditionalFormatting>
  <conditionalFormatting sqref="B344:B345">
    <cfRule type="expression" dxfId="3231" priority="2093" stopIfTrue="1">
      <formula>AND(#REF!&lt;&gt;"COMPOSICAO",#REF!&lt;&gt;"INSUMO",#REF!&lt;&gt;"")</formula>
    </cfRule>
    <cfRule type="expression" dxfId="3230" priority="2094" stopIfTrue="1">
      <formula>AND(OR(#REF!="COMPOSICAO",#REF!="INSUMO",#REF!&lt;&gt;""),#REF!&lt;&gt;"")</formula>
    </cfRule>
  </conditionalFormatting>
  <conditionalFormatting sqref="D355:D361 E354:F361">
    <cfRule type="expression" dxfId="3229" priority="2091" stopIfTrue="1">
      <formula>AND(#REF!&lt;&gt;"COMPOSICAO",#REF!&lt;&gt;"INSUMO",#REF!&lt;&gt;"")</formula>
    </cfRule>
    <cfRule type="expression" dxfId="3228" priority="2092" stopIfTrue="1">
      <formula>AND(OR(#REF!="COMPOSICAO",#REF!="INSUMO",#REF!&lt;&gt;""),#REF!&lt;&gt;"")</formula>
    </cfRule>
  </conditionalFormatting>
  <conditionalFormatting sqref="C355:C364">
    <cfRule type="expression" dxfId="3227" priority="2089" stopIfTrue="1">
      <formula>AND(#REF!&lt;&gt;"COMPOSICAO",#REF!&lt;&gt;"INSUMO",#REF!&lt;&gt;"")</formula>
    </cfRule>
  </conditionalFormatting>
  <conditionalFormatting sqref="C355:C364">
    <cfRule type="expression" dxfId="3226" priority="2090" stopIfTrue="1">
      <formula>AND(OR(#REF!="COMPOSICAO",#REF!="INSUMO",#REF!&lt;&gt;""),#REF!&lt;&gt;"")</formula>
    </cfRule>
  </conditionalFormatting>
  <conditionalFormatting sqref="D362:F365">
    <cfRule type="expression" dxfId="3225" priority="2087" stopIfTrue="1">
      <formula>AND(#REF!&lt;&gt;"COMPOSICAO",#REF!&lt;&gt;"INSUMO",#REF!&lt;&gt;"")</formula>
    </cfRule>
    <cfRule type="expression" dxfId="3224" priority="2088" stopIfTrue="1">
      <formula>AND(OR(#REF!="COMPOSICAO",#REF!="INSUMO",#REF!&lt;&gt;""),#REF!&lt;&gt;"")</formula>
    </cfRule>
  </conditionalFormatting>
  <conditionalFormatting sqref="B362:B364">
    <cfRule type="expression" dxfId="3223" priority="2085" stopIfTrue="1">
      <formula>AND(#REF!&lt;&gt;"COMPOSICAO",#REF!&lt;&gt;"INSUMO",#REF!&lt;&gt;"")</formula>
    </cfRule>
    <cfRule type="expression" dxfId="3222" priority="2086" stopIfTrue="1">
      <formula>AND(OR(#REF!="COMPOSICAO",#REF!="INSUMO",#REF!&lt;&gt;""),#REF!&lt;&gt;"")</formula>
    </cfRule>
  </conditionalFormatting>
  <conditionalFormatting sqref="B357:B359">
    <cfRule type="expression" dxfId="3221" priority="2083" stopIfTrue="1">
      <formula>AND(#REF!&lt;&gt;"COMPOSICAO",#REF!&lt;&gt;"INSUMO",#REF!&lt;&gt;"")</formula>
    </cfRule>
    <cfRule type="expression" dxfId="3220" priority="2084" stopIfTrue="1">
      <formula>AND(OR(#REF!="COMPOSICAO",#REF!="INSUMO",#REF!&lt;&gt;""),#REF!&lt;&gt;"")</formula>
    </cfRule>
  </conditionalFormatting>
  <conditionalFormatting sqref="A354:D354">
    <cfRule type="expression" dxfId="3219" priority="2081" stopIfTrue="1">
      <formula>AND(#REF!&lt;&gt;"COMPOSICAO",#REF!&lt;&gt;"INSUMO",#REF!&lt;&gt;"")</formula>
    </cfRule>
    <cfRule type="expression" dxfId="3218" priority="2082" stopIfTrue="1">
      <formula>AND(OR(#REF!="COMPOSICAO",#REF!="INSUMO",#REF!&lt;&gt;""),#REF!&lt;&gt;"")</formula>
    </cfRule>
  </conditionalFormatting>
  <conditionalFormatting sqref="A353:C353">
    <cfRule type="expression" dxfId="3217" priority="2079" stopIfTrue="1">
      <formula>AND(#REF!&lt;&gt;"COMPOSICAO",#REF!&lt;&gt;"INSUMO",#REF!&lt;&gt;"")</formula>
    </cfRule>
    <cfRule type="expression" dxfId="3216" priority="2080" stopIfTrue="1">
      <formula>AND(OR(#REF!="COMPOSICAO",#REF!="INSUMO",#REF!&lt;&gt;""),#REF!&lt;&gt;"")</formula>
    </cfRule>
  </conditionalFormatting>
  <conditionalFormatting sqref="B355:B356">
    <cfRule type="expression" dxfId="3215" priority="2077" stopIfTrue="1">
      <formula>AND(#REF!&lt;&gt;"COMPOSICAO",#REF!&lt;&gt;"INSUMO",#REF!&lt;&gt;"")</formula>
    </cfRule>
    <cfRule type="expression" dxfId="3214" priority="2078" stopIfTrue="1">
      <formula>AND(OR(#REF!="COMPOSICAO",#REF!="INSUMO",#REF!&lt;&gt;""),#REF!&lt;&gt;"")</formula>
    </cfRule>
  </conditionalFormatting>
  <conditionalFormatting sqref="B360:B361">
    <cfRule type="expression" dxfId="3213" priority="2075" stopIfTrue="1">
      <formula>AND(#REF!&lt;&gt;"COMPOSICAO",#REF!&lt;&gt;"INSUMO",#REF!&lt;&gt;"")</formula>
    </cfRule>
    <cfRule type="expression" dxfId="3212" priority="2076" stopIfTrue="1">
      <formula>AND(OR(#REF!="COMPOSICAO",#REF!="INSUMO",#REF!&lt;&gt;""),#REF!&lt;&gt;"")</formula>
    </cfRule>
  </conditionalFormatting>
  <conditionalFormatting sqref="B365">
    <cfRule type="expression" dxfId="3211" priority="2073" stopIfTrue="1">
      <formula>AND(#REF!&lt;&gt;"COMPOSICAO",#REF!&lt;&gt;"INSUMO",#REF!&lt;&gt;"")</formula>
    </cfRule>
    <cfRule type="expression" dxfId="3210" priority="2074" stopIfTrue="1">
      <formula>AND(OR(#REF!="COMPOSICAO",#REF!="INSUMO",#REF!&lt;&gt;""),#REF!&lt;&gt;"")</formula>
    </cfRule>
  </conditionalFormatting>
  <conditionalFormatting sqref="C365">
    <cfRule type="expression" dxfId="3209" priority="2071" stopIfTrue="1">
      <formula>AND(#REF!&lt;&gt;"COMPOSICAO",#REF!&lt;&gt;"INSUMO",#REF!&lt;&gt;"")</formula>
    </cfRule>
  </conditionalFormatting>
  <conditionalFormatting sqref="C365">
    <cfRule type="expression" dxfId="3208" priority="2072" stopIfTrue="1">
      <formula>AND(OR(#REF!="COMPOSICAO",#REF!="INSUMO",#REF!&lt;&gt;""),#REF!&lt;&gt;"")</formula>
    </cfRule>
  </conditionalFormatting>
  <conditionalFormatting sqref="D372:D378 E371:F378">
    <cfRule type="expression" dxfId="3207" priority="2069" stopIfTrue="1">
      <formula>AND(#REF!&lt;&gt;"COMPOSICAO",#REF!&lt;&gt;"INSUMO",#REF!&lt;&gt;"")</formula>
    </cfRule>
    <cfRule type="expression" dxfId="3206" priority="2070" stopIfTrue="1">
      <formula>AND(OR(#REF!="COMPOSICAO",#REF!="INSUMO",#REF!&lt;&gt;""),#REF!&lt;&gt;"")</formula>
    </cfRule>
  </conditionalFormatting>
  <conditionalFormatting sqref="C372:C381">
    <cfRule type="expression" dxfId="3205" priority="2067" stopIfTrue="1">
      <formula>AND(#REF!&lt;&gt;"COMPOSICAO",#REF!&lt;&gt;"INSUMO",#REF!&lt;&gt;"")</formula>
    </cfRule>
  </conditionalFormatting>
  <conditionalFormatting sqref="C372:C381">
    <cfRule type="expression" dxfId="3204" priority="2068" stopIfTrue="1">
      <formula>AND(OR(#REF!="COMPOSICAO",#REF!="INSUMO",#REF!&lt;&gt;""),#REF!&lt;&gt;"")</formula>
    </cfRule>
  </conditionalFormatting>
  <conditionalFormatting sqref="D379:F381 D382">
    <cfRule type="expression" dxfId="3203" priority="2065" stopIfTrue="1">
      <formula>AND(#REF!&lt;&gt;"COMPOSICAO",#REF!&lt;&gt;"INSUMO",#REF!&lt;&gt;"")</formula>
    </cfRule>
    <cfRule type="expression" dxfId="3202" priority="2066" stopIfTrue="1">
      <formula>AND(OR(#REF!="COMPOSICAO",#REF!="INSUMO",#REF!&lt;&gt;""),#REF!&lt;&gt;"")</formula>
    </cfRule>
  </conditionalFormatting>
  <conditionalFormatting sqref="B379:B381">
    <cfRule type="expression" dxfId="3201" priority="2063" stopIfTrue="1">
      <formula>AND(#REF!&lt;&gt;"COMPOSICAO",#REF!&lt;&gt;"INSUMO",#REF!&lt;&gt;"")</formula>
    </cfRule>
    <cfRule type="expression" dxfId="3200" priority="2064" stopIfTrue="1">
      <formula>AND(OR(#REF!="COMPOSICAO",#REF!="INSUMO",#REF!&lt;&gt;""),#REF!&lt;&gt;"")</formula>
    </cfRule>
  </conditionalFormatting>
  <conditionalFormatting sqref="B374:B376">
    <cfRule type="expression" dxfId="3199" priority="2061" stopIfTrue="1">
      <formula>AND(#REF!&lt;&gt;"COMPOSICAO",#REF!&lt;&gt;"INSUMO",#REF!&lt;&gt;"")</formula>
    </cfRule>
    <cfRule type="expression" dxfId="3198" priority="2062" stopIfTrue="1">
      <formula>AND(OR(#REF!="COMPOSICAO",#REF!="INSUMO",#REF!&lt;&gt;""),#REF!&lt;&gt;"")</formula>
    </cfRule>
  </conditionalFormatting>
  <conditionalFormatting sqref="A371:D371">
    <cfRule type="expression" dxfId="3197" priority="2059" stopIfTrue="1">
      <formula>AND(#REF!&lt;&gt;"COMPOSICAO",#REF!&lt;&gt;"INSUMO",#REF!&lt;&gt;"")</formula>
    </cfRule>
    <cfRule type="expression" dxfId="3196" priority="2060" stopIfTrue="1">
      <formula>AND(OR(#REF!="COMPOSICAO",#REF!="INSUMO",#REF!&lt;&gt;""),#REF!&lt;&gt;"")</formula>
    </cfRule>
  </conditionalFormatting>
  <conditionalFormatting sqref="A370:C370">
    <cfRule type="expression" dxfId="3195" priority="2057" stopIfTrue="1">
      <formula>AND(#REF!&lt;&gt;"COMPOSICAO",#REF!&lt;&gt;"INSUMO",#REF!&lt;&gt;"")</formula>
    </cfRule>
    <cfRule type="expression" dxfId="3194" priority="2058" stopIfTrue="1">
      <formula>AND(OR(#REF!="COMPOSICAO",#REF!="INSUMO",#REF!&lt;&gt;""),#REF!&lt;&gt;"")</formula>
    </cfRule>
  </conditionalFormatting>
  <conditionalFormatting sqref="B372:B373">
    <cfRule type="expression" dxfId="3193" priority="2055" stopIfTrue="1">
      <formula>AND(#REF!&lt;&gt;"COMPOSICAO",#REF!&lt;&gt;"INSUMO",#REF!&lt;&gt;"")</formula>
    </cfRule>
    <cfRule type="expression" dxfId="3192" priority="2056" stopIfTrue="1">
      <formula>AND(OR(#REF!="COMPOSICAO",#REF!="INSUMO",#REF!&lt;&gt;""),#REF!&lt;&gt;"")</formula>
    </cfRule>
  </conditionalFormatting>
  <conditionalFormatting sqref="B377:B378">
    <cfRule type="expression" dxfId="3191" priority="2053" stopIfTrue="1">
      <formula>AND(#REF!&lt;&gt;"COMPOSICAO",#REF!&lt;&gt;"INSUMO",#REF!&lt;&gt;"")</formula>
    </cfRule>
    <cfRule type="expression" dxfId="3190" priority="2054" stopIfTrue="1">
      <formula>AND(OR(#REF!="COMPOSICAO",#REF!="INSUMO",#REF!&lt;&gt;""),#REF!&lt;&gt;"")</formula>
    </cfRule>
  </conditionalFormatting>
  <conditionalFormatting sqref="B382">
    <cfRule type="expression" dxfId="3189" priority="2051" stopIfTrue="1">
      <formula>AND(#REF!&lt;&gt;"COMPOSICAO",#REF!&lt;&gt;"INSUMO",#REF!&lt;&gt;"")</formula>
    </cfRule>
    <cfRule type="expression" dxfId="3188" priority="2052" stopIfTrue="1">
      <formula>AND(OR(#REF!="COMPOSICAO",#REF!="INSUMO",#REF!&lt;&gt;""),#REF!&lt;&gt;"")</formula>
    </cfRule>
  </conditionalFormatting>
  <conditionalFormatting sqref="C382">
    <cfRule type="expression" dxfId="3187" priority="2049" stopIfTrue="1">
      <formula>AND(#REF!&lt;&gt;"COMPOSICAO",#REF!&lt;&gt;"INSUMO",#REF!&lt;&gt;"")</formula>
    </cfRule>
  </conditionalFormatting>
  <conditionalFormatting sqref="C382">
    <cfRule type="expression" dxfId="3186" priority="2050" stopIfTrue="1">
      <formula>AND(OR(#REF!="COMPOSICAO",#REF!="INSUMO",#REF!&lt;&gt;""),#REF!&lt;&gt;"")</formula>
    </cfRule>
  </conditionalFormatting>
  <conditionalFormatting sqref="E382:F382">
    <cfRule type="expression" dxfId="3185" priority="2047" stopIfTrue="1">
      <formula>AND(#REF!&lt;&gt;"COMPOSICAO",#REF!&lt;&gt;"INSUMO",#REF!&lt;&gt;"")</formula>
    </cfRule>
    <cfRule type="expression" dxfId="3184" priority="2048" stopIfTrue="1">
      <formula>AND(OR(#REF!="COMPOSICAO",#REF!="INSUMO",#REF!&lt;&gt;""),#REF!&lt;&gt;"")</formula>
    </cfRule>
  </conditionalFormatting>
  <conditionalFormatting sqref="D389:D395 E388:F395">
    <cfRule type="expression" dxfId="3183" priority="2045" stopIfTrue="1">
      <formula>AND(#REF!&lt;&gt;"COMPOSICAO",#REF!&lt;&gt;"INSUMO",#REF!&lt;&gt;"")</formula>
    </cfRule>
    <cfRule type="expression" dxfId="3182" priority="2046" stopIfTrue="1">
      <formula>AND(OR(#REF!="COMPOSICAO",#REF!="INSUMO",#REF!&lt;&gt;""),#REF!&lt;&gt;"")</formula>
    </cfRule>
  </conditionalFormatting>
  <conditionalFormatting sqref="C389:C398">
    <cfRule type="expression" dxfId="3181" priority="2043" stopIfTrue="1">
      <formula>AND(#REF!&lt;&gt;"COMPOSICAO",#REF!&lt;&gt;"INSUMO",#REF!&lt;&gt;"")</formula>
    </cfRule>
  </conditionalFormatting>
  <conditionalFormatting sqref="C389:C398">
    <cfRule type="expression" dxfId="3180" priority="2044" stopIfTrue="1">
      <formula>AND(OR(#REF!="COMPOSICAO",#REF!="INSUMO",#REF!&lt;&gt;""),#REF!&lt;&gt;"")</formula>
    </cfRule>
  </conditionalFormatting>
  <conditionalFormatting sqref="D396:F398 D399:D400">
    <cfRule type="expression" dxfId="3179" priority="2041" stopIfTrue="1">
      <formula>AND(#REF!&lt;&gt;"COMPOSICAO",#REF!&lt;&gt;"INSUMO",#REF!&lt;&gt;"")</formula>
    </cfRule>
    <cfRule type="expression" dxfId="3178" priority="2042" stopIfTrue="1">
      <formula>AND(OR(#REF!="COMPOSICAO",#REF!="INSUMO",#REF!&lt;&gt;""),#REF!&lt;&gt;"")</formula>
    </cfRule>
  </conditionalFormatting>
  <conditionalFormatting sqref="B396:B398">
    <cfRule type="expression" dxfId="3177" priority="2039" stopIfTrue="1">
      <formula>AND(#REF!&lt;&gt;"COMPOSICAO",#REF!&lt;&gt;"INSUMO",#REF!&lt;&gt;"")</formula>
    </cfRule>
    <cfRule type="expression" dxfId="3176" priority="2040" stopIfTrue="1">
      <formula>AND(OR(#REF!="COMPOSICAO",#REF!="INSUMO",#REF!&lt;&gt;""),#REF!&lt;&gt;"")</formula>
    </cfRule>
  </conditionalFormatting>
  <conditionalFormatting sqref="B391:B393">
    <cfRule type="expression" dxfId="3175" priority="2037" stopIfTrue="1">
      <formula>AND(#REF!&lt;&gt;"COMPOSICAO",#REF!&lt;&gt;"INSUMO",#REF!&lt;&gt;"")</formula>
    </cfRule>
    <cfRule type="expression" dxfId="3174" priority="2038" stopIfTrue="1">
      <formula>AND(OR(#REF!="COMPOSICAO",#REF!="INSUMO",#REF!&lt;&gt;""),#REF!&lt;&gt;"")</formula>
    </cfRule>
  </conditionalFormatting>
  <conditionalFormatting sqref="A388:D388">
    <cfRule type="expression" dxfId="3173" priority="2035" stopIfTrue="1">
      <formula>AND(#REF!&lt;&gt;"COMPOSICAO",#REF!&lt;&gt;"INSUMO",#REF!&lt;&gt;"")</formula>
    </cfRule>
    <cfRule type="expression" dxfId="3172" priority="2036" stopIfTrue="1">
      <formula>AND(OR(#REF!="COMPOSICAO",#REF!="INSUMO",#REF!&lt;&gt;""),#REF!&lt;&gt;"")</formula>
    </cfRule>
  </conditionalFormatting>
  <conditionalFormatting sqref="A387:C387">
    <cfRule type="expression" dxfId="3171" priority="2033" stopIfTrue="1">
      <formula>AND(#REF!&lt;&gt;"COMPOSICAO",#REF!&lt;&gt;"INSUMO",#REF!&lt;&gt;"")</formula>
    </cfRule>
    <cfRule type="expression" dxfId="3170" priority="2034" stopIfTrue="1">
      <formula>AND(OR(#REF!="COMPOSICAO",#REF!="INSUMO",#REF!&lt;&gt;""),#REF!&lt;&gt;"")</formula>
    </cfRule>
  </conditionalFormatting>
  <conditionalFormatting sqref="B389:B390">
    <cfRule type="expression" dxfId="3169" priority="2031" stopIfTrue="1">
      <formula>AND(#REF!&lt;&gt;"COMPOSICAO",#REF!&lt;&gt;"INSUMO",#REF!&lt;&gt;"")</formula>
    </cfRule>
    <cfRule type="expression" dxfId="3168" priority="2032" stopIfTrue="1">
      <formula>AND(OR(#REF!="COMPOSICAO",#REF!="INSUMO",#REF!&lt;&gt;""),#REF!&lt;&gt;"")</formula>
    </cfRule>
  </conditionalFormatting>
  <conditionalFormatting sqref="B394:B395">
    <cfRule type="expression" dxfId="3167" priority="2029" stopIfTrue="1">
      <formula>AND(#REF!&lt;&gt;"COMPOSICAO",#REF!&lt;&gt;"INSUMO",#REF!&lt;&gt;"")</formula>
    </cfRule>
    <cfRule type="expression" dxfId="3166" priority="2030" stopIfTrue="1">
      <formula>AND(OR(#REF!="COMPOSICAO",#REF!="INSUMO",#REF!&lt;&gt;""),#REF!&lt;&gt;"")</formula>
    </cfRule>
  </conditionalFormatting>
  <conditionalFormatting sqref="B399:B400">
    <cfRule type="expression" dxfId="3165" priority="2027" stopIfTrue="1">
      <formula>AND(#REF!&lt;&gt;"COMPOSICAO",#REF!&lt;&gt;"INSUMO",#REF!&lt;&gt;"")</formula>
    </cfRule>
    <cfRule type="expression" dxfId="3164" priority="2028" stopIfTrue="1">
      <formula>AND(OR(#REF!="COMPOSICAO",#REF!="INSUMO",#REF!&lt;&gt;""),#REF!&lt;&gt;"")</formula>
    </cfRule>
  </conditionalFormatting>
  <conditionalFormatting sqref="C399">
    <cfRule type="expression" dxfId="3163" priority="2025" stopIfTrue="1">
      <formula>AND(#REF!&lt;&gt;"COMPOSICAO",#REF!&lt;&gt;"INSUMO",#REF!&lt;&gt;"")</formula>
    </cfRule>
  </conditionalFormatting>
  <conditionalFormatting sqref="C399">
    <cfRule type="expression" dxfId="3162" priority="2026" stopIfTrue="1">
      <formula>AND(OR(#REF!="COMPOSICAO",#REF!="INSUMO",#REF!&lt;&gt;""),#REF!&lt;&gt;"")</formula>
    </cfRule>
  </conditionalFormatting>
  <conditionalFormatting sqref="E399:F400">
    <cfRule type="expression" dxfId="3161" priority="2023" stopIfTrue="1">
      <formula>AND(#REF!&lt;&gt;"COMPOSICAO",#REF!&lt;&gt;"INSUMO",#REF!&lt;&gt;"")</formula>
    </cfRule>
    <cfRule type="expression" dxfId="3160" priority="2024" stopIfTrue="1">
      <formula>AND(OR(#REF!="COMPOSICAO",#REF!="INSUMO",#REF!&lt;&gt;""),#REF!&lt;&gt;"")</formula>
    </cfRule>
  </conditionalFormatting>
  <conditionalFormatting sqref="C400">
    <cfRule type="expression" dxfId="3159" priority="2021" stopIfTrue="1">
      <formula>AND(#REF!&lt;&gt;"COMPOSICAO",#REF!&lt;&gt;"INSUMO",#REF!&lt;&gt;"")</formula>
    </cfRule>
  </conditionalFormatting>
  <conditionalFormatting sqref="C400">
    <cfRule type="expression" dxfId="3158" priority="2022" stopIfTrue="1">
      <formula>AND(OR(#REF!="COMPOSICAO",#REF!="INSUMO",#REF!&lt;&gt;""),#REF!&lt;&gt;"")</formula>
    </cfRule>
  </conditionalFormatting>
  <conditionalFormatting sqref="D407:D413 E406:F413">
    <cfRule type="expression" dxfId="3157" priority="1995" stopIfTrue="1">
      <formula>AND(#REF!&lt;&gt;"COMPOSICAO",#REF!&lt;&gt;"INSUMO",#REF!&lt;&gt;"")</formula>
    </cfRule>
    <cfRule type="expression" dxfId="3156" priority="1996" stopIfTrue="1">
      <formula>AND(OR(#REF!="COMPOSICAO",#REF!="INSUMO",#REF!&lt;&gt;""),#REF!&lt;&gt;"")</formula>
    </cfRule>
  </conditionalFormatting>
  <conditionalFormatting sqref="C407:C416">
    <cfRule type="expression" dxfId="3155" priority="1993" stopIfTrue="1">
      <formula>AND(#REF!&lt;&gt;"COMPOSICAO",#REF!&lt;&gt;"INSUMO",#REF!&lt;&gt;"")</formula>
    </cfRule>
  </conditionalFormatting>
  <conditionalFormatting sqref="C407:C416">
    <cfRule type="expression" dxfId="3154" priority="1994" stopIfTrue="1">
      <formula>AND(OR(#REF!="COMPOSICAO",#REF!="INSUMO",#REF!&lt;&gt;""),#REF!&lt;&gt;"")</formula>
    </cfRule>
  </conditionalFormatting>
  <conditionalFormatting sqref="D414:F416 D417:D418">
    <cfRule type="expression" dxfId="3153" priority="1991" stopIfTrue="1">
      <formula>AND(#REF!&lt;&gt;"COMPOSICAO",#REF!&lt;&gt;"INSUMO",#REF!&lt;&gt;"")</formula>
    </cfRule>
    <cfRule type="expression" dxfId="3152" priority="1992" stopIfTrue="1">
      <formula>AND(OR(#REF!="COMPOSICAO",#REF!="INSUMO",#REF!&lt;&gt;""),#REF!&lt;&gt;"")</formula>
    </cfRule>
  </conditionalFormatting>
  <conditionalFormatting sqref="B414:B416">
    <cfRule type="expression" dxfId="3151" priority="1989" stopIfTrue="1">
      <formula>AND(#REF!&lt;&gt;"COMPOSICAO",#REF!&lt;&gt;"INSUMO",#REF!&lt;&gt;"")</formula>
    </cfRule>
    <cfRule type="expression" dxfId="3150" priority="1990" stopIfTrue="1">
      <formula>AND(OR(#REF!="COMPOSICAO",#REF!="INSUMO",#REF!&lt;&gt;""),#REF!&lt;&gt;"")</formula>
    </cfRule>
  </conditionalFormatting>
  <conditionalFormatting sqref="B409:B411">
    <cfRule type="expression" dxfId="3149" priority="1987" stopIfTrue="1">
      <formula>AND(#REF!&lt;&gt;"COMPOSICAO",#REF!&lt;&gt;"INSUMO",#REF!&lt;&gt;"")</formula>
    </cfRule>
    <cfRule type="expression" dxfId="3148" priority="1988" stopIfTrue="1">
      <formula>AND(OR(#REF!="COMPOSICAO",#REF!="INSUMO",#REF!&lt;&gt;""),#REF!&lt;&gt;"")</formula>
    </cfRule>
  </conditionalFormatting>
  <conditionalFormatting sqref="A406:D406">
    <cfRule type="expression" dxfId="3147" priority="1985" stopIfTrue="1">
      <formula>AND(#REF!&lt;&gt;"COMPOSICAO",#REF!&lt;&gt;"INSUMO",#REF!&lt;&gt;"")</formula>
    </cfRule>
    <cfRule type="expression" dxfId="3146" priority="1986" stopIfTrue="1">
      <formula>AND(OR(#REF!="COMPOSICAO",#REF!="INSUMO",#REF!&lt;&gt;""),#REF!&lt;&gt;"")</formula>
    </cfRule>
  </conditionalFormatting>
  <conditionalFormatting sqref="A405:C405">
    <cfRule type="expression" dxfId="3145" priority="1983" stopIfTrue="1">
      <formula>AND(#REF!&lt;&gt;"COMPOSICAO",#REF!&lt;&gt;"INSUMO",#REF!&lt;&gt;"")</formula>
    </cfRule>
    <cfRule type="expression" dxfId="3144" priority="1984" stopIfTrue="1">
      <formula>AND(OR(#REF!="COMPOSICAO",#REF!="INSUMO",#REF!&lt;&gt;""),#REF!&lt;&gt;"")</formula>
    </cfRule>
  </conditionalFormatting>
  <conditionalFormatting sqref="B407:B408">
    <cfRule type="expression" dxfId="3143" priority="1981" stopIfTrue="1">
      <formula>AND(#REF!&lt;&gt;"COMPOSICAO",#REF!&lt;&gt;"INSUMO",#REF!&lt;&gt;"")</formula>
    </cfRule>
    <cfRule type="expression" dxfId="3142" priority="1982" stopIfTrue="1">
      <formula>AND(OR(#REF!="COMPOSICAO",#REF!="INSUMO",#REF!&lt;&gt;""),#REF!&lt;&gt;"")</formula>
    </cfRule>
  </conditionalFormatting>
  <conditionalFormatting sqref="B412:B413">
    <cfRule type="expression" dxfId="3141" priority="1979" stopIfTrue="1">
      <formula>AND(#REF!&lt;&gt;"COMPOSICAO",#REF!&lt;&gt;"INSUMO",#REF!&lt;&gt;"")</formula>
    </cfRule>
    <cfRule type="expression" dxfId="3140" priority="1980" stopIfTrue="1">
      <formula>AND(OR(#REF!="COMPOSICAO",#REF!="INSUMO",#REF!&lt;&gt;""),#REF!&lt;&gt;"")</formula>
    </cfRule>
  </conditionalFormatting>
  <conditionalFormatting sqref="B417">
    <cfRule type="expression" dxfId="3139" priority="1977" stopIfTrue="1">
      <formula>AND(#REF!&lt;&gt;"COMPOSICAO",#REF!&lt;&gt;"INSUMO",#REF!&lt;&gt;"")</formula>
    </cfRule>
    <cfRule type="expression" dxfId="3138" priority="1978" stopIfTrue="1">
      <formula>AND(OR(#REF!="COMPOSICAO",#REF!="INSUMO",#REF!&lt;&gt;""),#REF!&lt;&gt;"")</formula>
    </cfRule>
  </conditionalFormatting>
  <conditionalFormatting sqref="C417">
    <cfRule type="expression" dxfId="3137" priority="1975" stopIfTrue="1">
      <formula>AND(#REF!&lt;&gt;"COMPOSICAO",#REF!&lt;&gt;"INSUMO",#REF!&lt;&gt;"")</formula>
    </cfRule>
  </conditionalFormatting>
  <conditionalFormatting sqref="C417">
    <cfRule type="expression" dxfId="3136" priority="1976" stopIfTrue="1">
      <formula>AND(OR(#REF!="COMPOSICAO",#REF!="INSUMO",#REF!&lt;&gt;""),#REF!&lt;&gt;"")</formula>
    </cfRule>
  </conditionalFormatting>
  <conditionalFormatting sqref="E417:F418">
    <cfRule type="expression" dxfId="3135" priority="1973" stopIfTrue="1">
      <formula>AND(#REF!&lt;&gt;"COMPOSICAO",#REF!&lt;&gt;"INSUMO",#REF!&lt;&gt;"")</formula>
    </cfRule>
    <cfRule type="expression" dxfId="3134" priority="1974" stopIfTrue="1">
      <formula>AND(OR(#REF!="COMPOSICAO",#REF!="INSUMO",#REF!&lt;&gt;""),#REF!&lt;&gt;"")</formula>
    </cfRule>
  </conditionalFormatting>
  <conditionalFormatting sqref="C418">
    <cfRule type="expression" dxfId="3133" priority="1971" stopIfTrue="1">
      <formula>AND(#REF!&lt;&gt;"COMPOSICAO",#REF!&lt;&gt;"INSUMO",#REF!&lt;&gt;"")</formula>
    </cfRule>
  </conditionalFormatting>
  <conditionalFormatting sqref="C418">
    <cfRule type="expression" dxfId="3132" priority="1972" stopIfTrue="1">
      <formula>AND(OR(#REF!="COMPOSICAO",#REF!="INSUMO",#REF!&lt;&gt;""),#REF!&lt;&gt;"")</formula>
    </cfRule>
  </conditionalFormatting>
  <conditionalFormatting sqref="B418">
    <cfRule type="expression" dxfId="3131" priority="1969" stopIfTrue="1">
      <formula>AND(#REF!&lt;&gt;"COMPOSICAO",#REF!&lt;&gt;"INSUMO",#REF!&lt;&gt;"")</formula>
    </cfRule>
    <cfRule type="expression" dxfId="3130" priority="1970" stopIfTrue="1">
      <formula>AND(OR(#REF!="COMPOSICAO",#REF!="INSUMO",#REF!&lt;&gt;""),#REF!&lt;&gt;"")</formula>
    </cfRule>
  </conditionalFormatting>
  <conditionalFormatting sqref="D425:D431 E424:F431">
    <cfRule type="expression" dxfId="3129" priority="1967" stopIfTrue="1">
      <formula>AND(#REF!&lt;&gt;"COMPOSICAO",#REF!&lt;&gt;"INSUMO",#REF!&lt;&gt;"")</formula>
    </cfRule>
    <cfRule type="expression" dxfId="3128" priority="1968" stopIfTrue="1">
      <formula>AND(OR(#REF!="COMPOSICAO",#REF!="INSUMO",#REF!&lt;&gt;""),#REF!&lt;&gt;"")</formula>
    </cfRule>
  </conditionalFormatting>
  <conditionalFormatting sqref="C425:C434">
    <cfRule type="expression" dxfId="3127" priority="1965" stopIfTrue="1">
      <formula>AND(#REF!&lt;&gt;"COMPOSICAO",#REF!&lt;&gt;"INSUMO",#REF!&lt;&gt;"")</formula>
    </cfRule>
  </conditionalFormatting>
  <conditionalFormatting sqref="C425:C434">
    <cfRule type="expression" dxfId="3126" priority="1966" stopIfTrue="1">
      <formula>AND(OR(#REF!="COMPOSICAO",#REF!="INSUMO",#REF!&lt;&gt;""),#REF!&lt;&gt;"")</formula>
    </cfRule>
  </conditionalFormatting>
  <conditionalFormatting sqref="D432:F434 D435:D436">
    <cfRule type="expression" dxfId="3125" priority="1963" stopIfTrue="1">
      <formula>AND(#REF!&lt;&gt;"COMPOSICAO",#REF!&lt;&gt;"INSUMO",#REF!&lt;&gt;"")</formula>
    </cfRule>
    <cfRule type="expression" dxfId="3124" priority="1964" stopIfTrue="1">
      <formula>AND(OR(#REF!="COMPOSICAO",#REF!="INSUMO",#REF!&lt;&gt;""),#REF!&lt;&gt;"")</formula>
    </cfRule>
  </conditionalFormatting>
  <conditionalFormatting sqref="B432:B434">
    <cfRule type="expression" dxfId="3123" priority="1961" stopIfTrue="1">
      <formula>AND(#REF!&lt;&gt;"COMPOSICAO",#REF!&lt;&gt;"INSUMO",#REF!&lt;&gt;"")</formula>
    </cfRule>
    <cfRule type="expression" dxfId="3122" priority="1962" stopIfTrue="1">
      <formula>AND(OR(#REF!="COMPOSICAO",#REF!="INSUMO",#REF!&lt;&gt;""),#REF!&lt;&gt;"")</formula>
    </cfRule>
  </conditionalFormatting>
  <conditionalFormatting sqref="B427:B429">
    <cfRule type="expression" dxfId="3121" priority="1959" stopIfTrue="1">
      <formula>AND(#REF!&lt;&gt;"COMPOSICAO",#REF!&lt;&gt;"INSUMO",#REF!&lt;&gt;"")</formula>
    </cfRule>
    <cfRule type="expression" dxfId="3120" priority="1960" stopIfTrue="1">
      <formula>AND(OR(#REF!="COMPOSICAO",#REF!="INSUMO",#REF!&lt;&gt;""),#REF!&lt;&gt;"")</formula>
    </cfRule>
  </conditionalFormatting>
  <conditionalFormatting sqref="A424:D424">
    <cfRule type="expression" dxfId="3119" priority="1957" stopIfTrue="1">
      <formula>AND(#REF!&lt;&gt;"COMPOSICAO",#REF!&lt;&gt;"INSUMO",#REF!&lt;&gt;"")</formula>
    </cfRule>
    <cfRule type="expression" dxfId="3118" priority="1958" stopIfTrue="1">
      <formula>AND(OR(#REF!="COMPOSICAO",#REF!="INSUMO",#REF!&lt;&gt;""),#REF!&lt;&gt;"")</formula>
    </cfRule>
  </conditionalFormatting>
  <conditionalFormatting sqref="A423:C423">
    <cfRule type="expression" dxfId="3117" priority="1955" stopIfTrue="1">
      <formula>AND(#REF!&lt;&gt;"COMPOSICAO",#REF!&lt;&gt;"INSUMO",#REF!&lt;&gt;"")</formula>
    </cfRule>
    <cfRule type="expression" dxfId="3116" priority="1956" stopIfTrue="1">
      <formula>AND(OR(#REF!="COMPOSICAO",#REF!="INSUMO",#REF!&lt;&gt;""),#REF!&lt;&gt;"")</formula>
    </cfRule>
  </conditionalFormatting>
  <conditionalFormatting sqref="B425:B426">
    <cfRule type="expression" dxfId="3115" priority="1953" stopIfTrue="1">
      <formula>AND(#REF!&lt;&gt;"COMPOSICAO",#REF!&lt;&gt;"INSUMO",#REF!&lt;&gt;"")</formula>
    </cfRule>
    <cfRule type="expression" dxfId="3114" priority="1954" stopIfTrue="1">
      <formula>AND(OR(#REF!="COMPOSICAO",#REF!="INSUMO",#REF!&lt;&gt;""),#REF!&lt;&gt;"")</formula>
    </cfRule>
  </conditionalFormatting>
  <conditionalFormatting sqref="B430:B431">
    <cfRule type="expression" dxfId="3113" priority="1951" stopIfTrue="1">
      <formula>AND(#REF!&lt;&gt;"COMPOSICAO",#REF!&lt;&gt;"INSUMO",#REF!&lt;&gt;"")</formula>
    </cfRule>
    <cfRule type="expression" dxfId="3112" priority="1952" stopIfTrue="1">
      <formula>AND(OR(#REF!="COMPOSICAO",#REF!="INSUMO",#REF!&lt;&gt;""),#REF!&lt;&gt;"")</formula>
    </cfRule>
  </conditionalFormatting>
  <conditionalFormatting sqref="B435">
    <cfRule type="expression" dxfId="3111" priority="1949" stopIfTrue="1">
      <formula>AND(#REF!&lt;&gt;"COMPOSICAO",#REF!&lt;&gt;"INSUMO",#REF!&lt;&gt;"")</formula>
    </cfRule>
    <cfRule type="expression" dxfId="3110" priority="1950" stopIfTrue="1">
      <formula>AND(OR(#REF!="COMPOSICAO",#REF!="INSUMO",#REF!&lt;&gt;""),#REF!&lt;&gt;"")</formula>
    </cfRule>
  </conditionalFormatting>
  <conditionalFormatting sqref="C435">
    <cfRule type="expression" dxfId="3109" priority="1947" stopIfTrue="1">
      <formula>AND(#REF!&lt;&gt;"COMPOSICAO",#REF!&lt;&gt;"INSUMO",#REF!&lt;&gt;"")</formula>
    </cfRule>
  </conditionalFormatting>
  <conditionalFormatting sqref="C435">
    <cfRule type="expression" dxfId="3108" priority="1948" stopIfTrue="1">
      <formula>AND(OR(#REF!="COMPOSICAO",#REF!="INSUMO",#REF!&lt;&gt;""),#REF!&lt;&gt;"")</formula>
    </cfRule>
  </conditionalFormatting>
  <conditionalFormatting sqref="E435:F436">
    <cfRule type="expression" dxfId="3107" priority="1945" stopIfTrue="1">
      <formula>AND(#REF!&lt;&gt;"COMPOSICAO",#REF!&lt;&gt;"INSUMO",#REF!&lt;&gt;"")</formula>
    </cfRule>
    <cfRule type="expression" dxfId="3106" priority="1946" stopIfTrue="1">
      <formula>AND(OR(#REF!="COMPOSICAO",#REF!="INSUMO",#REF!&lt;&gt;""),#REF!&lt;&gt;"")</formula>
    </cfRule>
  </conditionalFormatting>
  <conditionalFormatting sqref="C436">
    <cfRule type="expression" dxfId="3105" priority="1943" stopIfTrue="1">
      <formula>AND(#REF!&lt;&gt;"COMPOSICAO",#REF!&lt;&gt;"INSUMO",#REF!&lt;&gt;"")</formula>
    </cfRule>
  </conditionalFormatting>
  <conditionalFormatting sqref="C436">
    <cfRule type="expression" dxfId="3104" priority="1944" stopIfTrue="1">
      <formula>AND(OR(#REF!="COMPOSICAO",#REF!="INSUMO",#REF!&lt;&gt;""),#REF!&lt;&gt;"")</formula>
    </cfRule>
  </conditionalFormatting>
  <conditionalFormatting sqref="B436">
    <cfRule type="expression" dxfId="3103" priority="1941" stopIfTrue="1">
      <formula>AND(#REF!&lt;&gt;"COMPOSICAO",#REF!&lt;&gt;"INSUMO",#REF!&lt;&gt;"")</formula>
    </cfRule>
    <cfRule type="expression" dxfId="3102" priority="1942" stopIfTrue="1">
      <formula>AND(OR(#REF!="COMPOSICAO",#REF!="INSUMO",#REF!&lt;&gt;""),#REF!&lt;&gt;"")</formula>
    </cfRule>
  </conditionalFormatting>
  <conditionalFormatting sqref="D443:D447 E442:F447">
    <cfRule type="expression" dxfId="3101" priority="1939" stopIfTrue="1">
      <formula>AND(#REF!&lt;&gt;"COMPOSICAO",#REF!&lt;&gt;"INSUMO",#REF!&lt;&gt;"")</formula>
    </cfRule>
    <cfRule type="expression" dxfId="3100" priority="1940" stopIfTrue="1">
      <formula>AND(OR(#REF!="COMPOSICAO",#REF!="INSUMO",#REF!&lt;&gt;""),#REF!&lt;&gt;"")</formula>
    </cfRule>
  </conditionalFormatting>
  <conditionalFormatting sqref="D452:D454 D448:F451">
    <cfRule type="expression" dxfId="3099" priority="1935" stopIfTrue="1">
      <formula>AND(#REF!&lt;&gt;"COMPOSICAO",#REF!&lt;&gt;"INSUMO",#REF!&lt;&gt;"")</formula>
    </cfRule>
    <cfRule type="expression" dxfId="3098" priority="1936" stopIfTrue="1">
      <formula>AND(OR(#REF!="COMPOSICAO",#REF!="INSUMO",#REF!&lt;&gt;""),#REF!&lt;&gt;"")</formula>
    </cfRule>
  </conditionalFormatting>
  <conditionalFormatting sqref="B449:B451">
    <cfRule type="expression" dxfId="3097" priority="1933" stopIfTrue="1">
      <formula>AND(#REF!&lt;&gt;"COMPOSICAO",#REF!&lt;&gt;"INSUMO",#REF!&lt;&gt;"")</formula>
    </cfRule>
    <cfRule type="expression" dxfId="3096" priority="1934" stopIfTrue="1">
      <formula>AND(OR(#REF!="COMPOSICAO",#REF!="INSUMO",#REF!&lt;&gt;""),#REF!&lt;&gt;"")</formula>
    </cfRule>
  </conditionalFormatting>
  <conditionalFormatting sqref="B445:B447">
    <cfRule type="expression" dxfId="3095" priority="1931" stopIfTrue="1">
      <formula>AND(#REF!&lt;&gt;"COMPOSICAO",#REF!&lt;&gt;"INSUMO",#REF!&lt;&gt;"")</formula>
    </cfRule>
    <cfRule type="expression" dxfId="3094" priority="1932" stopIfTrue="1">
      <formula>AND(OR(#REF!="COMPOSICAO",#REF!="INSUMO",#REF!&lt;&gt;""),#REF!&lt;&gt;"")</formula>
    </cfRule>
  </conditionalFormatting>
  <conditionalFormatting sqref="A442:D442">
    <cfRule type="expression" dxfId="3093" priority="1929" stopIfTrue="1">
      <formula>AND(#REF!&lt;&gt;"COMPOSICAO",#REF!&lt;&gt;"INSUMO",#REF!&lt;&gt;"")</formula>
    </cfRule>
    <cfRule type="expression" dxfId="3092" priority="1930" stopIfTrue="1">
      <formula>AND(OR(#REF!="COMPOSICAO",#REF!="INSUMO",#REF!&lt;&gt;""),#REF!&lt;&gt;"")</formula>
    </cfRule>
  </conditionalFormatting>
  <conditionalFormatting sqref="A441:C441">
    <cfRule type="expression" dxfId="3091" priority="1927" stopIfTrue="1">
      <formula>AND(#REF!&lt;&gt;"COMPOSICAO",#REF!&lt;&gt;"INSUMO",#REF!&lt;&gt;"")</formula>
    </cfRule>
    <cfRule type="expression" dxfId="3090" priority="1928" stopIfTrue="1">
      <formula>AND(OR(#REF!="COMPOSICAO",#REF!="INSUMO",#REF!&lt;&gt;""),#REF!&lt;&gt;"")</formula>
    </cfRule>
  </conditionalFormatting>
  <conditionalFormatting sqref="B443:B444">
    <cfRule type="expression" dxfId="3089" priority="1925" stopIfTrue="1">
      <formula>AND(#REF!&lt;&gt;"COMPOSICAO",#REF!&lt;&gt;"INSUMO",#REF!&lt;&gt;"")</formula>
    </cfRule>
    <cfRule type="expression" dxfId="3088" priority="1926" stopIfTrue="1">
      <formula>AND(OR(#REF!="COMPOSICAO",#REF!="INSUMO",#REF!&lt;&gt;""),#REF!&lt;&gt;"")</formula>
    </cfRule>
  </conditionalFormatting>
  <conditionalFormatting sqref="B452">
    <cfRule type="expression" dxfId="3087" priority="1921" stopIfTrue="1">
      <formula>AND(#REF!&lt;&gt;"COMPOSICAO",#REF!&lt;&gt;"INSUMO",#REF!&lt;&gt;"")</formula>
    </cfRule>
    <cfRule type="expression" dxfId="3086" priority="1922" stopIfTrue="1">
      <formula>AND(OR(#REF!="COMPOSICAO",#REF!="INSUMO",#REF!&lt;&gt;""),#REF!&lt;&gt;"")</formula>
    </cfRule>
  </conditionalFormatting>
  <conditionalFormatting sqref="C452">
    <cfRule type="expression" dxfId="3085" priority="1919" stopIfTrue="1">
      <formula>AND(#REF!&lt;&gt;"COMPOSICAO",#REF!&lt;&gt;"INSUMO",#REF!&lt;&gt;"")</formula>
    </cfRule>
  </conditionalFormatting>
  <conditionalFormatting sqref="C452">
    <cfRule type="expression" dxfId="3084" priority="1920" stopIfTrue="1">
      <formula>AND(OR(#REF!="COMPOSICAO",#REF!="INSUMO",#REF!&lt;&gt;""),#REF!&lt;&gt;"")</formula>
    </cfRule>
  </conditionalFormatting>
  <conditionalFormatting sqref="E452:F454">
    <cfRule type="expression" dxfId="3083" priority="1917" stopIfTrue="1">
      <formula>AND(#REF!&lt;&gt;"COMPOSICAO",#REF!&lt;&gt;"INSUMO",#REF!&lt;&gt;"")</formula>
    </cfRule>
    <cfRule type="expression" dxfId="3082" priority="1918" stopIfTrue="1">
      <formula>AND(OR(#REF!="COMPOSICAO",#REF!="INSUMO",#REF!&lt;&gt;""),#REF!&lt;&gt;"")</formula>
    </cfRule>
  </conditionalFormatting>
  <conditionalFormatting sqref="C453">
    <cfRule type="expression" dxfId="3081" priority="1915" stopIfTrue="1">
      <formula>AND(#REF!&lt;&gt;"COMPOSICAO",#REF!&lt;&gt;"INSUMO",#REF!&lt;&gt;"")</formula>
    </cfRule>
  </conditionalFormatting>
  <conditionalFormatting sqref="C453">
    <cfRule type="expression" dxfId="3080" priority="1916" stopIfTrue="1">
      <formula>AND(OR(#REF!="COMPOSICAO",#REF!="INSUMO",#REF!&lt;&gt;""),#REF!&lt;&gt;"")</formula>
    </cfRule>
  </conditionalFormatting>
  <conditionalFormatting sqref="B453">
    <cfRule type="expression" dxfId="3079" priority="1913" stopIfTrue="1">
      <formula>AND(#REF!&lt;&gt;"COMPOSICAO",#REF!&lt;&gt;"INSUMO",#REF!&lt;&gt;"")</formula>
    </cfRule>
    <cfRule type="expression" dxfId="3078" priority="1914" stopIfTrue="1">
      <formula>AND(OR(#REF!="COMPOSICAO",#REF!="INSUMO",#REF!&lt;&gt;""),#REF!&lt;&gt;"")</formula>
    </cfRule>
  </conditionalFormatting>
  <conditionalFormatting sqref="B454">
    <cfRule type="expression" dxfId="3077" priority="1911" stopIfTrue="1">
      <formula>AND(#REF!&lt;&gt;"COMPOSICAO",#REF!&lt;&gt;"INSUMO",#REF!&lt;&gt;"")</formula>
    </cfRule>
    <cfRule type="expression" dxfId="3076" priority="1912" stopIfTrue="1">
      <formula>AND(OR(#REF!="COMPOSICAO",#REF!="INSUMO",#REF!&lt;&gt;""),#REF!&lt;&gt;"")</formula>
    </cfRule>
  </conditionalFormatting>
  <conditionalFormatting sqref="C454">
    <cfRule type="expression" dxfId="3075" priority="1909" stopIfTrue="1">
      <formula>AND(#REF!&lt;&gt;"COMPOSICAO",#REF!&lt;&gt;"INSUMO",#REF!&lt;&gt;"")</formula>
    </cfRule>
  </conditionalFormatting>
  <conditionalFormatting sqref="C454">
    <cfRule type="expression" dxfId="3074" priority="1910" stopIfTrue="1">
      <formula>AND(OR(#REF!="COMPOSICAO",#REF!="INSUMO",#REF!&lt;&gt;""),#REF!&lt;&gt;"")</formula>
    </cfRule>
  </conditionalFormatting>
  <conditionalFormatting sqref="B448">
    <cfRule type="expression" dxfId="3073" priority="1907" stopIfTrue="1">
      <formula>AND(#REF!&lt;&gt;"COMPOSICAO",#REF!&lt;&gt;"INSUMO",#REF!&lt;&gt;"")</formula>
    </cfRule>
    <cfRule type="expression" dxfId="3072" priority="1908" stopIfTrue="1">
      <formula>AND(OR(#REF!="COMPOSICAO",#REF!="INSUMO",#REF!&lt;&gt;""),#REF!&lt;&gt;"")</formula>
    </cfRule>
  </conditionalFormatting>
  <conditionalFormatting sqref="C461:C469">
    <cfRule type="expression" dxfId="3071" priority="1905" stopIfTrue="1">
      <formula>AND(#REF!&lt;&gt;"COMPOSICAO",#REF!&lt;&gt;"INSUMO",#REF!&lt;&gt;"")</formula>
    </cfRule>
  </conditionalFormatting>
  <conditionalFormatting sqref="C461:C469">
    <cfRule type="expression" dxfId="3070" priority="1906" stopIfTrue="1">
      <formula>AND(OR(#REF!="COMPOSICAO",#REF!="INSUMO",#REF!&lt;&gt;""),#REF!&lt;&gt;"")</formula>
    </cfRule>
  </conditionalFormatting>
  <conditionalFormatting sqref="E460:F465 D461:D465">
    <cfRule type="expression" dxfId="3069" priority="1903" stopIfTrue="1">
      <formula>AND(#REF!&lt;&gt;"COMPOSICAO",#REF!&lt;&gt;"INSUMO",#REF!&lt;&gt;"")</formula>
    </cfRule>
    <cfRule type="expression" dxfId="3068" priority="1904" stopIfTrue="1">
      <formula>AND(OR(#REF!="COMPOSICAO",#REF!="INSUMO",#REF!&lt;&gt;""),#REF!&lt;&gt;"")</formula>
    </cfRule>
  </conditionalFormatting>
  <conditionalFormatting sqref="D470:D471 D466:F469">
    <cfRule type="expression" dxfId="3067" priority="1901" stopIfTrue="1">
      <formula>AND(#REF!&lt;&gt;"COMPOSICAO",#REF!&lt;&gt;"INSUMO",#REF!&lt;&gt;"")</formula>
    </cfRule>
    <cfRule type="expression" dxfId="3066" priority="1902" stopIfTrue="1">
      <formula>AND(OR(#REF!="COMPOSICAO",#REF!="INSUMO",#REF!&lt;&gt;""),#REF!&lt;&gt;"")</formula>
    </cfRule>
  </conditionalFormatting>
  <conditionalFormatting sqref="B463:B465">
    <cfRule type="expression" dxfId="3065" priority="1897" stopIfTrue="1">
      <formula>AND(#REF!&lt;&gt;"COMPOSICAO",#REF!&lt;&gt;"INSUMO",#REF!&lt;&gt;"")</formula>
    </cfRule>
    <cfRule type="expression" dxfId="3064" priority="1898" stopIfTrue="1">
      <formula>AND(OR(#REF!="COMPOSICAO",#REF!="INSUMO",#REF!&lt;&gt;""),#REF!&lt;&gt;"")</formula>
    </cfRule>
  </conditionalFormatting>
  <conditionalFormatting sqref="A460:D460">
    <cfRule type="expression" dxfId="3063" priority="1895" stopIfTrue="1">
      <formula>AND(#REF!&lt;&gt;"COMPOSICAO",#REF!&lt;&gt;"INSUMO",#REF!&lt;&gt;"")</formula>
    </cfRule>
    <cfRule type="expression" dxfId="3062" priority="1896" stopIfTrue="1">
      <formula>AND(OR(#REF!="COMPOSICAO",#REF!="INSUMO",#REF!&lt;&gt;""),#REF!&lt;&gt;"")</formula>
    </cfRule>
  </conditionalFormatting>
  <conditionalFormatting sqref="A459:C459">
    <cfRule type="expression" dxfId="3061" priority="1893" stopIfTrue="1">
      <formula>AND(#REF!&lt;&gt;"COMPOSICAO",#REF!&lt;&gt;"INSUMO",#REF!&lt;&gt;"")</formula>
    </cfRule>
    <cfRule type="expression" dxfId="3060" priority="1894" stopIfTrue="1">
      <formula>AND(OR(#REF!="COMPOSICAO",#REF!="INSUMO",#REF!&lt;&gt;""),#REF!&lt;&gt;"")</formula>
    </cfRule>
  </conditionalFormatting>
  <conditionalFormatting sqref="B461:B462">
    <cfRule type="expression" dxfId="3059" priority="1891" stopIfTrue="1">
      <formula>AND(#REF!&lt;&gt;"COMPOSICAO",#REF!&lt;&gt;"INSUMO",#REF!&lt;&gt;"")</formula>
    </cfRule>
    <cfRule type="expression" dxfId="3058" priority="1892" stopIfTrue="1">
      <formula>AND(OR(#REF!="COMPOSICAO",#REF!="INSUMO",#REF!&lt;&gt;""),#REF!&lt;&gt;"")</formula>
    </cfRule>
  </conditionalFormatting>
  <conditionalFormatting sqref="B470">
    <cfRule type="expression" dxfId="3057" priority="1889" stopIfTrue="1">
      <formula>AND(#REF!&lt;&gt;"COMPOSICAO",#REF!&lt;&gt;"INSUMO",#REF!&lt;&gt;"")</formula>
    </cfRule>
    <cfRule type="expression" dxfId="3056" priority="1890" stopIfTrue="1">
      <formula>AND(OR(#REF!="COMPOSICAO",#REF!="INSUMO",#REF!&lt;&gt;""),#REF!&lt;&gt;"")</formula>
    </cfRule>
  </conditionalFormatting>
  <conditionalFormatting sqref="C470">
    <cfRule type="expression" dxfId="3055" priority="1887" stopIfTrue="1">
      <formula>AND(#REF!&lt;&gt;"COMPOSICAO",#REF!&lt;&gt;"INSUMO",#REF!&lt;&gt;"")</formula>
    </cfRule>
  </conditionalFormatting>
  <conditionalFormatting sqref="C470">
    <cfRule type="expression" dxfId="3054" priority="1888" stopIfTrue="1">
      <formula>AND(OR(#REF!="COMPOSICAO",#REF!="INSUMO",#REF!&lt;&gt;""),#REF!&lt;&gt;"")</formula>
    </cfRule>
  </conditionalFormatting>
  <conditionalFormatting sqref="E470:F471">
    <cfRule type="expression" dxfId="3053" priority="1885" stopIfTrue="1">
      <formula>AND(#REF!&lt;&gt;"COMPOSICAO",#REF!&lt;&gt;"INSUMO",#REF!&lt;&gt;"")</formula>
    </cfRule>
    <cfRule type="expression" dxfId="3052" priority="1886" stopIfTrue="1">
      <formula>AND(OR(#REF!="COMPOSICAO",#REF!="INSUMO",#REF!&lt;&gt;""),#REF!&lt;&gt;"")</formula>
    </cfRule>
  </conditionalFormatting>
  <conditionalFormatting sqref="C471">
    <cfRule type="expression" dxfId="3051" priority="1883" stopIfTrue="1">
      <formula>AND(#REF!&lt;&gt;"COMPOSICAO",#REF!&lt;&gt;"INSUMO",#REF!&lt;&gt;"")</formula>
    </cfRule>
  </conditionalFormatting>
  <conditionalFormatting sqref="C471">
    <cfRule type="expression" dxfId="3050" priority="1884" stopIfTrue="1">
      <formula>AND(OR(#REF!="COMPOSICAO",#REF!="INSUMO",#REF!&lt;&gt;""),#REF!&lt;&gt;"")</formula>
    </cfRule>
  </conditionalFormatting>
  <conditionalFormatting sqref="B471">
    <cfRule type="expression" dxfId="3049" priority="1881" stopIfTrue="1">
      <formula>AND(#REF!&lt;&gt;"COMPOSICAO",#REF!&lt;&gt;"INSUMO",#REF!&lt;&gt;"")</formula>
    </cfRule>
    <cfRule type="expression" dxfId="3048" priority="1882" stopIfTrue="1">
      <formula>AND(OR(#REF!="COMPOSICAO",#REF!="INSUMO",#REF!&lt;&gt;""),#REF!&lt;&gt;"")</formula>
    </cfRule>
  </conditionalFormatting>
  <conditionalFormatting sqref="B466">
    <cfRule type="expression" dxfId="3047" priority="1875" stopIfTrue="1">
      <formula>AND(#REF!&lt;&gt;"COMPOSICAO",#REF!&lt;&gt;"INSUMO",#REF!&lt;&gt;"")</formula>
    </cfRule>
    <cfRule type="expression" dxfId="3046" priority="1876" stopIfTrue="1">
      <formula>AND(OR(#REF!="COMPOSICAO",#REF!="INSUMO",#REF!&lt;&gt;""),#REF!&lt;&gt;"")</formula>
    </cfRule>
  </conditionalFormatting>
  <conditionalFormatting sqref="B467:B468">
    <cfRule type="expression" dxfId="3045" priority="1873" stopIfTrue="1">
      <formula>AND(#REF!&lt;&gt;"COMPOSICAO",#REF!&lt;&gt;"INSUMO",#REF!&lt;&gt;"")</formula>
    </cfRule>
    <cfRule type="expression" dxfId="3044" priority="1874" stopIfTrue="1">
      <formula>AND(OR(#REF!="COMPOSICAO",#REF!="INSUMO",#REF!&lt;&gt;""),#REF!&lt;&gt;"")</formula>
    </cfRule>
  </conditionalFormatting>
  <conditionalFormatting sqref="B469">
    <cfRule type="expression" dxfId="3043" priority="1871" stopIfTrue="1">
      <formula>AND(#REF!&lt;&gt;"COMPOSICAO",#REF!&lt;&gt;"INSUMO",#REF!&lt;&gt;"")</formula>
    </cfRule>
    <cfRule type="expression" dxfId="3042" priority="1872" stopIfTrue="1">
      <formula>AND(OR(#REF!="COMPOSICAO",#REF!="INSUMO",#REF!&lt;&gt;""),#REF!&lt;&gt;"")</formula>
    </cfRule>
  </conditionalFormatting>
  <conditionalFormatting sqref="C478:C486">
    <cfRule type="expression" dxfId="3041" priority="1869" stopIfTrue="1">
      <formula>AND(#REF!&lt;&gt;"COMPOSICAO",#REF!&lt;&gt;"INSUMO",#REF!&lt;&gt;"")</formula>
    </cfRule>
  </conditionalFormatting>
  <conditionalFormatting sqref="C478:C486">
    <cfRule type="expression" dxfId="3040" priority="1870" stopIfTrue="1">
      <formula>AND(OR(#REF!="COMPOSICAO",#REF!="INSUMO",#REF!&lt;&gt;""),#REF!&lt;&gt;"")</formula>
    </cfRule>
  </conditionalFormatting>
  <conditionalFormatting sqref="D478:D482 E477:F482">
    <cfRule type="expression" dxfId="3039" priority="1867" stopIfTrue="1">
      <formula>AND(#REF!&lt;&gt;"COMPOSICAO",#REF!&lt;&gt;"INSUMO",#REF!&lt;&gt;"")</formula>
    </cfRule>
    <cfRule type="expression" dxfId="3038" priority="1868" stopIfTrue="1">
      <formula>AND(OR(#REF!="COMPOSICAO",#REF!="INSUMO",#REF!&lt;&gt;""),#REF!&lt;&gt;"")</formula>
    </cfRule>
  </conditionalFormatting>
  <conditionalFormatting sqref="D487:D489 D483:F486">
    <cfRule type="expression" dxfId="3037" priority="1865" stopIfTrue="1">
      <formula>AND(#REF!&lt;&gt;"COMPOSICAO",#REF!&lt;&gt;"INSUMO",#REF!&lt;&gt;"")</formula>
    </cfRule>
    <cfRule type="expression" dxfId="3036" priority="1866" stopIfTrue="1">
      <formula>AND(OR(#REF!="COMPOSICAO",#REF!="INSUMO",#REF!&lt;&gt;""),#REF!&lt;&gt;"")</formula>
    </cfRule>
  </conditionalFormatting>
  <conditionalFormatting sqref="B484:B486">
    <cfRule type="expression" dxfId="3035" priority="1863" stopIfTrue="1">
      <formula>AND(#REF!&lt;&gt;"COMPOSICAO",#REF!&lt;&gt;"INSUMO",#REF!&lt;&gt;"")</formula>
    </cfRule>
    <cfRule type="expression" dxfId="3034" priority="1864" stopIfTrue="1">
      <formula>AND(OR(#REF!="COMPOSICAO",#REF!="INSUMO",#REF!&lt;&gt;""),#REF!&lt;&gt;"")</formula>
    </cfRule>
  </conditionalFormatting>
  <conditionalFormatting sqref="B480:B482">
    <cfRule type="expression" dxfId="3033" priority="1861" stopIfTrue="1">
      <formula>AND(#REF!&lt;&gt;"COMPOSICAO",#REF!&lt;&gt;"INSUMO",#REF!&lt;&gt;"")</formula>
    </cfRule>
    <cfRule type="expression" dxfId="3032" priority="1862" stopIfTrue="1">
      <formula>AND(OR(#REF!="COMPOSICAO",#REF!="INSUMO",#REF!&lt;&gt;""),#REF!&lt;&gt;"")</formula>
    </cfRule>
  </conditionalFormatting>
  <conditionalFormatting sqref="A477:D477">
    <cfRule type="expression" dxfId="3031" priority="1859" stopIfTrue="1">
      <formula>AND(#REF!&lt;&gt;"COMPOSICAO",#REF!&lt;&gt;"INSUMO",#REF!&lt;&gt;"")</formula>
    </cfRule>
    <cfRule type="expression" dxfId="3030" priority="1860" stopIfTrue="1">
      <formula>AND(OR(#REF!="COMPOSICAO",#REF!="INSUMO",#REF!&lt;&gt;""),#REF!&lt;&gt;"")</formula>
    </cfRule>
  </conditionalFormatting>
  <conditionalFormatting sqref="A476:C476">
    <cfRule type="expression" dxfId="3029" priority="1857" stopIfTrue="1">
      <formula>AND(#REF!&lt;&gt;"COMPOSICAO",#REF!&lt;&gt;"INSUMO",#REF!&lt;&gt;"")</formula>
    </cfRule>
    <cfRule type="expression" dxfId="3028" priority="1858" stopIfTrue="1">
      <formula>AND(OR(#REF!="COMPOSICAO",#REF!="INSUMO",#REF!&lt;&gt;""),#REF!&lt;&gt;"")</formula>
    </cfRule>
  </conditionalFormatting>
  <conditionalFormatting sqref="B478:B479">
    <cfRule type="expression" dxfId="3027" priority="1855" stopIfTrue="1">
      <formula>AND(#REF!&lt;&gt;"COMPOSICAO",#REF!&lt;&gt;"INSUMO",#REF!&lt;&gt;"")</formula>
    </cfRule>
    <cfRule type="expression" dxfId="3026" priority="1856" stopIfTrue="1">
      <formula>AND(OR(#REF!="COMPOSICAO",#REF!="INSUMO",#REF!&lt;&gt;""),#REF!&lt;&gt;"")</formula>
    </cfRule>
  </conditionalFormatting>
  <conditionalFormatting sqref="B487">
    <cfRule type="expression" dxfId="3025" priority="1853" stopIfTrue="1">
      <formula>AND(#REF!&lt;&gt;"COMPOSICAO",#REF!&lt;&gt;"INSUMO",#REF!&lt;&gt;"")</formula>
    </cfRule>
    <cfRule type="expression" dxfId="3024" priority="1854" stopIfTrue="1">
      <formula>AND(OR(#REF!="COMPOSICAO",#REF!="INSUMO",#REF!&lt;&gt;""),#REF!&lt;&gt;"")</formula>
    </cfRule>
  </conditionalFormatting>
  <conditionalFormatting sqref="C487">
    <cfRule type="expression" dxfId="3023" priority="1851" stopIfTrue="1">
      <formula>AND(#REF!&lt;&gt;"COMPOSICAO",#REF!&lt;&gt;"INSUMO",#REF!&lt;&gt;"")</formula>
    </cfRule>
  </conditionalFormatting>
  <conditionalFormatting sqref="C487">
    <cfRule type="expression" dxfId="3022" priority="1852" stopIfTrue="1">
      <formula>AND(OR(#REF!="COMPOSICAO",#REF!="INSUMO",#REF!&lt;&gt;""),#REF!&lt;&gt;"")</formula>
    </cfRule>
  </conditionalFormatting>
  <conditionalFormatting sqref="E487:F489">
    <cfRule type="expression" dxfId="3021" priority="1849" stopIfTrue="1">
      <formula>AND(#REF!&lt;&gt;"COMPOSICAO",#REF!&lt;&gt;"INSUMO",#REF!&lt;&gt;"")</formula>
    </cfRule>
    <cfRule type="expression" dxfId="3020" priority="1850" stopIfTrue="1">
      <formula>AND(OR(#REF!="COMPOSICAO",#REF!="INSUMO",#REF!&lt;&gt;""),#REF!&lt;&gt;"")</formula>
    </cfRule>
  </conditionalFormatting>
  <conditionalFormatting sqref="C488">
    <cfRule type="expression" dxfId="3019" priority="1847" stopIfTrue="1">
      <formula>AND(#REF!&lt;&gt;"COMPOSICAO",#REF!&lt;&gt;"INSUMO",#REF!&lt;&gt;"")</formula>
    </cfRule>
  </conditionalFormatting>
  <conditionalFormatting sqref="C488">
    <cfRule type="expression" dxfId="3018" priority="1848" stopIfTrue="1">
      <formula>AND(OR(#REF!="COMPOSICAO",#REF!="INSUMO",#REF!&lt;&gt;""),#REF!&lt;&gt;"")</formula>
    </cfRule>
  </conditionalFormatting>
  <conditionalFormatting sqref="B488">
    <cfRule type="expression" dxfId="3017" priority="1845" stopIfTrue="1">
      <formula>AND(#REF!&lt;&gt;"COMPOSICAO",#REF!&lt;&gt;"INSUMO",#REF!&lt;&gt;"")</formula>
    </cfRule>
    <cfRule type="expression" dxfId="3016" priority="1846" stopIfTrue="1">
      <formula>AND(OR(#REF!="COMPOSICAO",#REF!="INSUMO",#REF!&lt;&gt;""),#REF!&lt;&gt;"")</formula>
    </cfRule>
  </conditionalFormatting>
  <conditionalFormatting sqref="B489">
    <cfRule type="expression" dxfId="3015" priority="1843" stopIfTrue="1">
      <formula>AND(#REF!&lt;&gt;"COMPOSICAO",#REF!&lt;&gt;"INSUMO",#REF!&lt;&gt;"")</formula>
    </cfRule>
    <cfRule type="expression" dxfId="3014" priority="1844" stopIfTrue="1">
      <formula>AND(OR(#REF!="COMPOSICAO",#REF!="INSUMO",#REF!&lt;&gt;""),#REF!&lt;&gt;"")</formula>
    </cfRule>
  </conditionalFormatting>
  <conditionalFormatting sqref="C489">
    <cfRule type="expression" dxfId="3013" priority="1841" stopIfTrue="1">
      <formula>AND(#REF!&lt;&gt;"COMPOSICAO",#REF!&lt;&gt;"INSUMO",#REF!&lt;&gt;"")</formula>
    </cfRule>
  </conditionalFormatting>
  <conditionalFormatting sqref="C489">
    <cfRule type="expression" dxfId="3012" priority="1842" stopIfTrue="1">
      <formula>AND(OR(#REF!="COMPOSICAO",#REF!="INSUMO",#REF!&lt;&gt;""),#REF!&lt;&gt;"")</formula>
    </cfRule>
  </conditionalFormatting>
  <conditionalFormatting sqref="B483">
    <cfRule type="expression" dxfId="3011" priority="1839" stopIfTrue="1">
      <formula>AND(#REF!&lt;&gt;"COMPOSICAO",#REF!&lt;&gt;"INSUMO",#REF!&lt;&gt;"")</formula>
    </cfRule>
    <cfRule type="expression" dxfId="3010" priority="1840" stopIfTrue="1">
      <formula>AND(OR(#REF!="COMPOSICAO",#REF!="INSUMO",#REF!&lt;&gt;""),#REF!&lt;&gt;"")</formula>
    </cfRule>
  </conditionalFormatting>
  <conditionalFormatting sqref="C496:C504">
    <cfRule type="expression" dxfId="3009" priority="1837" stopIfTrue="1">
      <formula>AND(#REF!&lt;&gt;"COMPOSICAO",#REF!&lt;&gt;"INSUMO",#REF!&lt;&gt;"")</formula>
    </cfRule>
  </conditionalFormatting>
  <conditionalFormatting sqref="C496:C504">
    <cfRule type="expression" dxfId="3008" priority="1838" stopIfTrue="1">
      <formula>AND(OR(#REF!="COMPOSICAO",#REF!="INSUMO",#REF!&lt;&gt;""),#REF!&lt;&gt;"")</formula>
    </cfRule>
  </conditionalFormatting>
  <conditionalFormatting sqref="E495:F500 D496:D500">
    <cfRule type="expression" dxfId="3007" priority="1835" stopIfTrue="1">
      <formula>AND(#REF!&lt;&gt;"COMPOSICAO",#REF!&lt;&gt;"INSUMO",#REF!&lt;&gt;"")</formula>
    </cfRule>
    <cfRule type="expression" dxfId="3006" priority="1836" stopIfTrue="1">
      <formula>AND(OR(#REF!="COMPOSICAO",#REF!="INSUMO",#REF!&lt;&gt;""),#REF!&lt;&gt;"")</formula>
    </cfRule>
  </conditionalFormatting>
  <conditionalFormatting sqref="D505:D506 D501:F504">
    <cfRule type="expression" dxfId="3005" priority="1833" stopIfTrue="1">
      <formula>AND(#REF!&lt;&gt;"COMPOSICAO",#REF!&lt;&gt;"INSUMO",#REF!&lt;&gt;"")</formula>
    </cfRule>
    <cfRule type="expression" dxfId="3004" priority="1834" stopIfTrue="1">
      <formula>AND(OR(#REF!="COMPOSICAO",#REF!="INSUMO",#REF!&lt;&gt;""),#REF!&lt;&gt;"")</formula>
    </cfRule>
  </conditionalFormatting>
  <conditionalFormatting sqref="B498:B500">
    <cfRule type="expression" dxfId="3003" priority="1831" stopIfTrue="1">
      <formula>AND(#REF!&lt;&gt;"COMPOSICAO",#REF!&lt;&gt;"INSUMO",#REF!&lt;&gt;"")</formula>
    </cfRule>
    <cfRule type="expression" dxfId="3002" priority="1832" stopIfTrue="1">
      <formula>AND(OR(#REF!="COMPOSICAO",#REF!="INSUMO",#REF!&lt;&gt;""),#REF!&lt;&gt;"")</formula>
    </cfRule>
  </conditionalFormatting>
  <conditionalFormatting sqref="A495:D495">
    <cfRule type="expression" dxfId="3001" priority="1829" stopIfTrue="1">
      <formula>AND(#REF!&lt;&gt;"COMPOSICAO",#REF!&lt;&gt;"INSUMO",#REF!&lt;&gt;"")</formula>
    </cfRule>
    <cfRule type="expression" dxfId="3000" priority="1830" stopIfTrue="1">
      <formula>AND(OR(#REF!="COMPOSICAO",#REF!="INSUMO",#REF!&lt;&gt;""),#REF!&lt;&gt;"")</formula>
    </cfRule>
  </conditionalFormatting>
  <conditionalFormatting sqref="A494:C494">
    <cfRule type="expression" dxfId="2999" priority="1827" stopIfTrue="1">
      <formula>AND(#REF!&lt;&gt;"COMPOSICAO",#REF!&lt;&gt;"INSUMO",#REF!&lt;&gt;"")</formula>
    </cfRule>
    <cfRule type="expression" dxfId="2998" priority="1828" stopIfTrue="1">
      <formula>AND(OR(#REF!="COMPOSICAO",#REF!="INSUMO",#REF!&lt;&gt;""),#REF!&lt;&gt;"")</formula>
    </cfRule>
  </conditionalFormatting>
  <conditionalFormatting sqref="B496:B497">
    <cfRule type="expression" dxfId="2997" priority="1825" stopIfTrue="1">
      <formula>AND(#REF!&lt;&gt;"COMPOSICAO",#REF!&lt;&gt;"INSUMO",#REF!&lt;&gt;"")</formula>
    </cfRule>
    <cfRule type="expression" dxfId="2996" priority="1826" stopIfTrue="1">
      <formula>AND(OR(#REF!="COMPOSICAO",#REF!="INSUMO",#REF!&lt;&gt;""),#REF!&lt;&gt;"")</formula>
    </cfRule>
  </conditionalFormatting>
  <conditionalFormatting sqref="B505">
    <cfRule type="expression" dxfId="2995" priority="1823" stopIfTrue="1">
      <formula>AND(#REF!&lt;&gt;"COMPOSICAO",#REF!&lt;&gt;"INSUMO",#REF!&lt;&gt;"")</formula>
    </cfRule>
    <cfRule type="expression" dxfId="2994" priority="1824" stopIfTrue="1">
      <formula>AND(OR(#REF!="COMPOSICAO",#REF!="INSUMO",#REF!&lt;&gt;""),#REF!&lt;&gt;"")</formula>
    </cfRule>
  </conditionalFormatting>
  <conditionalFormatting sqref="C505">
    <cfRule type="expression" dxfId="2993" priority="1821" stopIfTrue="1">
      <formula>AND(#REF!&lt;&gt;"COMPOSICAO",#REF!&lt;&gt;"INSUMO",#REF!&lt;&gt;"")</formula>
    </cfRule>
  </conditionalFormatting>
  <conditionalFormatting sqref="C505">
    <cfRule type="expression" dxfId="2992" priority="1822" stopIfTrue="1">
      <formula>AND(OR(#REF!="COMPOSICAO",#REF!="INSUMO",#REF!&lt;&gt;""),#REF!&lt;&gt;"")</formula>
    </cfRule>
  </conditionalFormatting>
  <conditionalFormatting sqref="E505:F506">
    <cfRule type="expression" dxfId="2991" priority="1819" stopIfTrue="1">
      <formula>AND(#REF!&lt;&gt;"COMPOSICAO",#REF!&lt;&gt;"INSUMO",#REF!&lt;&gt;"")</formula>
    </cfRule>
    <cfRule type="expression" dxfId="2990" priority="1820" stopIfTrue="1">
      <formula>AND(OR(#REF!="COMPOSICAO",#REF!="INSUMO",#REF!&lt;&gt;""),#REF!&lt;&gt;"")</formula>
    </cfRule>
  </conditionalFormatting>
  <conditionalFormatting sqref="C506">
    <cfRule type="expression" dxfId="2989" priority="1817" stopIfTrue="1">
      <formula>AND(#REF!&lt;&gt;"COMPOSICAO",#REF!&lt;&gt;"INSUMO",#REF!&lt;&gt;"")</formula>
    </cfRule>
  </conditionalFormatting>
  <conditionalFormatting sqref="C506">
    <cfRule type="expression" dxfId="2988" priority="1818" stopIfTrue="1">
      <formula>AND(OR(#REF!="COMPOSICAO",#REF!="INSUMO",#REF!&lt;&gt;""),#REF!&lt;&gt;"")</formula>
    </cfRule>
  </conditionalFormatting>
  <conditionalFormatting sqref="B506">
    <cfRule type="expression" dxfId="2987" priority="1815" stopIfTrue="1">
      <formula>AND(#REF!&lt;&gt;"COMPOSICAO",#REF!&lt;&gt;"INSUMO",#REF!&lt;&gt;"")</formula>
    </cfRule>
    <cfRule type="expression" dxfId="2986" priority="1816" stopIfTrue="1">
      <formula>AND(OR(#REF!="COMPOSICAO",#REF!="INSUMO",#REF!&lt;&gt;""),#REF!&lt;&gt;"")</formula>
    </cfRule>
  </conditionalFormatting>
  <conditionalFormatting sqref="B501">
    <cfRule type="expression" dxfId="2985" priority="1813" stopIfTrue="1">
      <formula>AND(#REF!&lt;&gt;"COMPOSICAO",#REF!&lt;&gt;"INSUMO",#REF!&lt;&gt;"")</formula>
    </cfRule>
    <cfRule type="expression" dxfId="2984" priority="1814" stopIfTrue="1">
      <formula>AND(OR(#REF!="COMPOSICAO",#REF!="INSUMO",#REF!&lt;&gt;""),#REF!&lt;&gt;"")</formula>
    </cfRule>
  </conditionalFormatting>
  <conditionalFormatting sqref="B502:B503">
    <cfRule type="expression" dxfId="2983" priority="1811" stopIfTrue="1">
      <formula>AND(#REF!&lt;&gt;"COMPOSICAO",#REF!&lt;&gt;"INSUMO",#REF!&lt;&gt;"")</formula>
    </cfRule>
    <cfRule type="expression" dxfId="2982" priority="1812" stopIfTrue="1">
      <formula>AND(OR(#REF!="COMPOSICAO",#REF!="INSUMO",#REF!&lt;&gt;""),#REF!&lt;&gt;"")</formula>
    </cfRule>
  </conditionalFormatting>
  <conditionalFormatting sqref="B504">
    <cfRule type="expression" dxfId="2981" priority="1809" stopIfTrue="1">
      <formula>AND(#REF!&lt;&gt;"COMPOSICAO",#REF!&lt;&gt;"INSUMO",#REF!&lt;&gt;"")</formula>
    </cfRule>
    <cfRule type="expression" dxfId="2980" priority="1810" stopIfTrue="1">
      <formula>AND(OR(#REF!="COMPOSICAO",#REF!="INSUMO",#REF!&lt;&gt;""),#REF!&lt;&gt;"")</formula>
    </cfRule>
  </conditionalFormatting>
  <conditionalFormatting sqref="C513:C514">
    <cfRule type="expression" dxfId="2979" priority="1807" stopIfTrue="1">
      <formula>AND(#REF!&lt;&gt;"COMPOSICAO",#REF!&lt;&gt;"INSUMO",#REF!&lt;&gt;"")</formula>
    </cfRule>
  </conditionalFormatting>
  <conditionalFormatting sqref="C513:C514">
    <cfRule type="expression" dxfId="2978" priority="1808" stopIfTrue="1">
      <formula>AND(OR(#REF!="COMPOSICAO",#REF!="INSUMO",#REF!&lt;&gt;""),#REF!&lt;&gt;"")</formula>
    </cfRule>
  </conditionalFormatting>
  <conditionalFormatting sqref="D513:D517 E512:F517">
    <cfRule type="expression" dxfId="2977" priority="1805" stopIfTrue="1">
      <formula>AND(#REF!&lt;&gt;"COMPOSICAO",#REF!&lt;&gt;"INSUMO",#REF!&lt;&gt;"")</formula>
    </cfRule>
    <cfRule type="expression" dxfId="2976" priority="1806" stopIfTrue="1">
      <formula>AND(OR(#REF!="COMPOSICAO",#REF!="INSUMO",#REF!&lt;&gt;""),#REF!&lt;&gt;"")</formula>
    </cfRule>
  </conditionalFormatting>
  <conditionalFormatting sqref="D522:D524">
    <cfRule type="expression" dxfId="2975" priority="1803" stopIfTrue="1">
      <formula>AND(#REF!&lt;&gt;"COMPOSICAO",#REF!&lt;&gt;"INSUMO",#REF!&lt;&gt;"")</formula>
    </cfRule>
    <cfRule type="expression" dxfId="2974" priority="1804" stopIfTrue="1">
      <formula>AND(OR(#REF!="COMPOSICAO",#REF!="INSUMO",#REF!&lt;&gt;""),#REF!&lt;&gt;"")</formula>
    </cfRule>
  </conditionalFormatting>
  <conditionalFormatting sqref="B514">
    <cfRule type="expression" dxfId="2973" priority="1799" stopIfTrue="1">
      <formula>AND(#REF!&lt;&gt;"COMPOSICAO",#REF!&lt;&gt;"INSUMO",#REF!&lt;&gt;"")</formula>
    </cfRule>
    <cfRule type="expression" dxfId="2972" priority="1800" stopIfTrue="1">
      <formula>AND(OR(#REF!="COMPOSICAO",#REF!="INSUMO",#REF!&lt;&gt;""),#REF!&lt;&gt;"")</formula>
    </cfRule>
  </conditionalFormatting>
  <conditionalFormatting sqref="A512:D512">
    <cfRule type="expression" dxfId="2971" priority="1797" stopIfTrue="1">
      <formula>AND(#REF!&lt;&gt;"COMPOSICAO",#REF!&lt;&gt;"INSUMO",#REF!&lt;&gt;"")</formula>
    </cfRule>
    <cfRule type="expression" dxfId="2970" priority="1798" stopIfTrue="1">
      <formula>AND(OR(#REF!="COMPOSICAO",#REF!="INSUMO",#REF!&lt;&gt;""),#REF!&lt;&gt;"")</formula>
    </cfRule>
  </conditionalFormatting>
  <conditionalFormatting sqref="A511:C511">
    <cfRule type="expression" dxfId="2969" priority="1795" stopIfTrue="1">
      <formula>AND(#REF!&lt;&gt;"COMPOSICAO",#REF!&lt;&gt;"INSUMO",#REF!&lt;&gt;"")</formula>
    </cfRule>
    <cfRule type="expression" dxfId="2968" priority="1796" stopIfTrue="1">
      <formula>AND(OR(#REF!="COMPOSICAO",#REF!="INSUMO",#REF!&lt;&gt;""),#REF!&lt;&gt;"")</formula>
    </cfRule>
  </conditionalFormatting>
  <conditionalFormatting sqref="B513">
    <cfRule type="expression" dxfId="2967" priority="1793" stopIfTrue="1">
      <formula>AND(#REF!&lt;&gt;"COMPOSICAO",#REF!&lt;&gt;"INSUMO",#REF!&lt;&gt;"")</formula>
    </cfRule>
    <cfRule type="expression" dxfId="2966" priority="1794" stopIfTrue="1">
      <formula>AND(OR(#REF!="COMPOSICAO",#REF!="INSUMO",#REF!&lt;&gt;""),#REF!&lt;&gt;"")</formula>
    </cfRule>
  </conditionalFormatting>
  <conditionalFormatting sqref="B522">
    <cfRule type="expression" dxfId="2965" priority="1791" stopIfTrue="1">
      <formula>AND(#REF!&lt;&gt;"COMPOSICAO",#REF!&lt;&gt;"INSUMO",#REF!&lt;&gt;"")</formula>
    </cfRule>
    <cfRule type="expression" dxfId="2964" priority="1792" stopIfTrue="1">
      <formula>AND(OR(#REF!="COMPOSICAO",#REF!="INSUMO",#REF!&lt;&gt;""),#REF!&lt;&gt;"")</formula>
    </cfRule>
  </conditionalFormatting>
  <conditionalFormatting sqref="C522">
    <cfRule type="expression" dxfId="2963" priority="1789" stopIfTrue="1">
      <formula>AND(#REF!&lt;&gt;"COMPOSICAO",#REF!&lt;&gt;"INSUMO",#REF!&lt;&gt;"")</formula>
    </cfRule>
  </conditionalFormatting>
  <conditionalFormatting sqref="C522">
    <cfRule type="expression" dxfId="2962" priority="1790" stopIfTrue="1">
      <formula>AND(OR(#REF!="COMPOSICAO",#REF!="INSUMO",#REF!&lt;&gt;""),#REF!&lt;&gt;"")</formula>
    </cfRule>
  </conditionalFormatting>
  <conditionalFormatting sqref="E522:F524">
    <cfRule type="expression" dxfId="2961" priority="1787" stopIfTrue="1">
      <formula>AND(#REF!&lt;&gt;"COMPOSICAO",#REF!&lt;&gt;"INSUMO",#REF!&lt;&gt;"")</formula>
    </cfRule>
    <cfRule type="expression" dxfId="2960" priority="1788" stopIfTrue="1">
      <formula>AND(OR(#REF!="COMPOSICAO",#REF!="INSUMO",#REF!&lt;&gt;""),#REF!&lt;&gt;"")</formula>
    </cfRule>
  </conditionalFormatting>
  <conditionalFormatting sqref="C523">
    <cfRule type="expression" dxfId="2959" priority="1785" stopIfTrue="1">
      <formula>AND(#REF!&lt;&gt;"COMPOSICAO",#REF!&lt;&gt;"INSUMO",#REF!&lt;&gt;"")</formula>
    </cfRule>
  </conditionalFormatting>
  <conditionalFormatting sqref="C523">
    <cfRule type="expression" dxfId="2958" priority="1786" stopIfTrue="1">
      <formula>AND(OR(#REF!="COMPOSICAO",#REF!="INSUMO",#REF!&lt;&gt;""),#REF!&lt;&gt;"")</formula>
    </cfRule>
  </conditionalFormatting>
  <conditionalFormatting sqref="B523">
    <cfRule type="expression" dxfId="2957" priority="1783" stopIfTrue="1">
      <formula>AND(#REF!&lt;&gt;"COMPOSICAO",#REF!&lt;&gt;"INSUMO",#REF!&lt;&gt;"")</formula>
    </cfRule>
    <cfRule type="expression" dxfId="2956" priority="1784" stopIfTrue="1">
      <formula>AND(OR(#REF!="COMPOSICAO",#REF!="INSUMO",#REF!&lt;&gt;""),#REF!&lt;&gt;"")</formula>
    </cfRule>
  </conditionalFormatting>
  <conditionalFormatting sqref="B524">
    <cfRule type="expression" dxfId="2955" priority="1781" stopIfTrue="1">
      <formula>AND(#REF!&lt;&gt;"COMPOSICAO",#REF!&lt;&gt;"INSUMO",#REF!&lt;&gt;"")</formula>
    </cfRule>
    <cfRule type="expression" dxfId="2954" priority="1782" stopIfTrue="1">
      <formula>AND(OR(#REF!="COMPOSICAO",#REF!="INSUMO",#REF!&lt;&gt;""),#REF!&lt;&gt;"")</formula>
    </cfRule>
  </conditionalFormatting>
  <conditionalFormatting sqref="C524">
    <cfRule type="expression" dxfId="2953" priority="1779" stopIfTrue="1">
      <formula>AND(#REF!&lt;&gt;"COMPOSICAO",#REF!&lt;&gt;"INSUMO",#REF!&lt;&gt;"")</formula>
    </cfRule>
  </conditionalFormatting>
  <conditionalFormatting sqref="C524">
    <cfRule type="expression" dxfId="2952" priority="1780" stopIfTrue="1">
      <formula>AND(OR(#REF!="COMPOSICAO",#REF!="INSUMO",#REF!&lt;&gt;""),#REF!&lt;&gt;"")</formula>
    </cfRule>
  </conditionalFormatting>
  <conditionalFormatting sqref="B518">
    <cfRule type="expression" dxfId="2951" priority="1777" stopIfTrue="1">
      <formula>AND(#REF!&lt;&gt;"COMPOSICAO",#REF!&lt;&gt;"INSUMO",#REF!&lt;&gt;"")</formula>
    </cfRule>
    <cfRule type="expression" dxfId="2950" priority="1778" stopIfTrue="1">
      <formula>AND(OR(#REF!="COMPOSICAO",#REF!="INSUMO",#REF!&lt;&gt;""),#REF!&lt;&gt;"")</formula>
    </cfRule>
  </conditionalFormatting>
  <conditionalFormatting sqref="C515:C517">
    <cfRule type="expression" dxfId="2949" priority="1775" stopIfTrue="1">
      <formula>AND(#REF!&lt;&gt;"COMPOSICAO",#REF!&lt;&gt;"INSUMO",#REF!&lt;&gt;"")</formula>
    </cfRule>
  </conditionalFormatting>
  <conditionalFormatting sqref="C515:C517">
    <cfRule type="expression" dxfId="2948" priority="1776" stopIfTrue="1">
      <formula>AND(OR(#REF!="COMPOSICAO",#REF!="INSUMO",#REF!&lt;&gt;""),#REF!&lt;&gt;"")</formula>
    </cfRule>
  </conditionalFormatting>
  <conditionalFormatting sqref="B515:B517">
    <cfRule type="expression" dxfId="2947" priority="1773" stopIfTrue="1">
      <formula>AND(#REF!&lt;&gt;"COMPOSICAO",#REF!&lt;&gt;"INSUMO",#REF!&lt;&gt;"")</formula>
    </cfRule>
    <cfRule type="expression" dxfId="2946" priority="1774" stopIfTrue="1">
      <formula>AND(OR(#REF!="COMPOSICAO",#REF!="INSUMO",#REF!&lt;&gt;""),#REF!&lt;&gt;"")</formula>
    </cfRule>
  </conditionalFormatting>
  <conditionalFormatting sqref="B519">
    <cfRule type="expression" dxfId="2945" priority="1771" stopIfTrue="1">
      <formula>AND(#REF!&lt;&gt;"COMPOSICAO",#REF!&lt;&gt;"INSUMO",#REF!&lt;&gt;"")</formula>
    </cfRule>
    <cfRule type="expression" dxfId="2944" priority="1772" stopIfTrue="1">
      <formula>AND(OR(#REF!="COMPOSICAO",#REF!="INSUMO",#REF!&lt;&gt;""),#REF!&lt;&gt;"")</formula>
    </cfRule>
  </conditionalFormatting>
  <conditionalFormatting sqref="C519">
    <cfRule type="expression" dxfId="2943" priority="1769" stopIfTrue="1">
      <formula>AND(#REF!&lt;&gt;"COMPOSICAO",#REF!&lt;&gt;"INSUMO",#REF!&lt;&gt;"")</formula>
    </cfRule>
  </conditionalFormatting>
  <conditionalFormatting sqref="C519">
    <cfRule type="expression" dxfId="2942" priority="1770" stopIfTrue="1">
      <formula>AND(OR(#REF!="COMPOSICAO",#REF!="INSUMO",#REF!&lt;&gt;""),#REF!&lt;&gt;"")</formula>
    </cfRule>
  </conditionalFormatting>
  <conditionalFormatting sqref="B521">
    <cfRule type="expression" dxfId="2941" priority="1767" stopIfTrue="1">
      <formula>AND(#REF!&lt;&gt;"COMPOSICAO",#REF!&lt;&gt;"INSUMO",#REF!&lt;&gt;"")</formula>
    </cfRule>
    <cfRule type="expression" dxfId="2940" priority="1768" stopIfTrue="1">
      <formula>AND(OR(#REF!="COMPOSICAO",#REF!="INSUMO",#REF!&lt;&gt;""),#REF!&lt;&gt;"")</formula>
    </cfRule>
  </conditionalFormatting>
  <conditionalFormatting sqref="C521">
    <cfRule type="expression" dxfId="2939" priority="1765" stopIfTrue="1">
      <formula>AND(#REF!&lt;&gt;"COMPOSICAO",#REF!&lt;&gt;"INSUMO",#REF!&lt;&gt;"")</formula>
    </cfRule>
  </conditionalFormatting>
  <conditionalFormatting sqref="C521">
    <cfRule type="expression" dxfId="2938" priority="1766" stopIfTrue="1">
      <formula>AND(OR(#REF!="COMPOSICAO",#REF!="INSUMO",#REF!&lt;&gt;""),#REF!&lt;&gt;"")</formula>
    </cfRule>
  </conditionalFormatting>
  <conditionalFormatting sqref="C531:C539">
    <cfRule type="expression" dxfId="2937" priority="1763" stopIfTrue="1">
      <formula>AND(#REF!&lt;&gt;"COMPOSICAO",#REF!&lt;&gt;"INSUMO",#REF!&lt;&gt;"")</formula>
    </cfRule>
  </conditionalFormatting>
  <conditionalFormatting sqref="C531:C539">
    <cfRule type="expression" dxfId="2936" priority="1764" stopIfTrue="1">
      <formula>AND(OR(#REF!="COMPOSICAO",#REF!="INSUMO",#REF!&lt;&gt;""),#REF!&lt;&gt;"")</formula>
    </cfRule>
  </conditionalFormatting>
  <conditionalFormatting sqref="E530:F535 D531:D535">
    <cfRule type="expression" dxfId="2935" priority="1761" stopIfTrue="1">
      <formula>AND(#REF!&lt;&gt;"COMPOSICAO",#REF!&lt;&gt;"INSUMO",#REF!&lt;&gt;"")</formula>
    </cfRule>
    <cfRule type="expression" dxfId="2934" priority="1762" stopIfTrue="1">
      <formula>AND(OR(#REF!="COMPOSICAO",#REF!="INSUMO",#REF!&lt;&gt;""),#REF!&lt;&gt;"")</formula>
    </cfRule>
  </conditionalFormatting>
  <conditionalFormatting sqref="D540:D541 D536:F539">
    <cfRule type="expression" dxfId="2933" priority="1759" stopIfTrue="1">
      <formula>AND(#REF!&lt;&gt;"COMPOSICAO",#REF!&lt;&gt;"INSUMO",#REF!&lt;&gt;"")</formula>
    </cfRule>
    <cfRule type="expression" dxfId="2932" priority="1760" stopIfTrue="1">
      <formula>AND(OR(#REF!="COMPOSICAO",#REF!="INSUMO",#REF!&lt;&gt;""),#REF!&lt;&gt;"")</formula>
    </cfRule>
  </conditionalFormatting>
  <conditionalFormatting sqref="B533:B535">
    <cfRule type="expression" dxfId="2931" priority="1757" stopIfTrue="1">
      <formula>AND(#REF!&lt;&gt;"COMPOSICAO",#REF!&lt;&gt;"INSUMO",#REF!&lt;&gt;"")</formula>
    </cfRule>
    <cfRule type="expression" dxfId="2930" priority="1758" stopIfTrue="1">
      <formula>AND(OR(#REF!="COMPOSICAO",#REF!="INSUMO",#REF!&lt;&gt;""),#REF!&lt;&gt;"")</formula>
    </cfRule>
  </conditionalFormatting>
  <conditionalFormatting sqref="A530:D530">
    <cfRule type="expression" dxfId="2929" priority="1755" stopIfTrue="1">
      <formula>AND(#REF!&lt;&gt;"COMPOSICAO",#REF!&lt;&gt;"INSUMO",#REF!&lt;&gt;"")</formula>
    </cfRule>
    <cfRule type="expression" dxfId="2928" priority="1756" stopIfTrue="1">
      <formula>AND(OR(#REF!="COMPOSICAO",#REF!="INSUMO",#REF!&lt;&gt;""),#REF!&lt;&gt;"")</formula>
    </cfRule>
  </conditionalFormatting>
  <conditionalFormatting sqref="A529:C529">
    <cfRule type="expression" dxfId="2927" priority="1753" stopIfTrue="1">
      <formula>AND(#REF!&lt;&gt;"COMPOSICAO",#REF!&lt;&gt;"INSUMO",#REF!&lt;&gt;"")</formula>
    </cfRule>
    <cfRule type="expression" dxfId="2926" priority="1754" stopIfTrue="1">
      <formula>AND(OR(#REF!="COMPOSICAO",#REF!="INSUMO",#REF!&lt;&gt;""),#REF!&lt;&gt;"")</formula>
    </cfRule>
  </conditionalFormatting>
  <conditionalFormatting sqref="B531:B532">
    <cfRule type="expression" dxfId="2925" priority="1751" stopIfTrue="1">
      <formula>AND(#REF!&lt;&gt;"COMPOSICAO",#REF!&lt;&gt;"INSUMO",#REF!&lt;&gt;"")</formula>
    </cfRule>
    <cfRule type="expression" dxfId="2924" priority="1752" stopIfTrue="1">
      <formula>AND(OR(#REF!="COMPOSICAO",#REF!="INSUMO",#REF!&lt;&gt;""),#REF!&lt;&gt;"")</formula>
    </cfRule>
  </conditionalFormatting>
  <conditionalFormatting sqref="B540">
    <cfRule type="expression" dxfId="2923" priority="1749" stopIfTrue="1">
      <formula>AND(#REF!&lt;&gt;"COMPOSICAO",#REF!&lt;&gt;"INSUMO",#REF!&lt;&gt;"")</formula>
    </cfRule>
    <cfRule type="expression" dxfId="2922" priority="1750" stopIfTrue="1">
      <formula>AND(OR(#REF!="COMPOSICAO",#REF!="INSUMO",#REF!&lt;&gt;""),#REF!&lt;&gt;"")</formula>
    </cfRule>
  </conditionalFormatting>
  <conditionalFormatting sqref="C540">
    <cfRule type="expression" dxfId="2921" priority="1747" stopIfTrue="1">
      <formula>AND(#REF!&lt;&gt;"COMPOSICAO",#REF!&lt;&gt;"INSUMO",#REF!&lt;&gt;"")</formula>
    </cfRule>
  </conditionalFormatting>
  <conditionalFormatting sqref="C540">
    <cfRule type="expression" dxfId="2920" priority="1748" stopIfTrue="1">
      <formula>AND(OR(#REF!="COMPOSICAO",#REF!="INSUMO",#REF!&lt;&gt;""),#REF!&lt;&gt;"")</formula>
    </cfRule>
  </conditionalFormatting>
  <conditionalFormatting sqref="E540:F541">
    <cfRule type="expression" dxfId="2919" priority="1745" stopIfTrue="1">
      <formula>AND(#REF!&lt;&gt;"COMPOSICAO",#REF!&lt;&gt;"INSUMO",#REF!&lt;&gt;"")</formula>
    </cfRule>
    <cfRule type="expression" dxfId="2918" priority="1746" stopIfTrue="1">
      <formula>AND(OR(#REF!="COMPOSICAO",#REF!="INSUMO",#REF!&lt;&gt;""),#REF!&lt;&gt;"")</formula>
    </cfRule>
  </conditionalFormatting>
  <conditionalFormatting sqref="C541">
    <cfRule type="expression" dxfId="2917" priority="1743" stopIfTrue="1">
      <formula>AND(#REF!&lt;&gt;"COMPOSICAO",#REF!&lt;&gt;"INSUMO",#REF!&lt;&gt;"")</formula>
    </cfRule>
  </conditionalFormatting>
  <conditionalFormatting sqref="C541">
    <cfRule type="expression" dxfId="2916" priority="1744" stopIfTrue="1">
      <formula>AND(OR(#REF!="COMPOSICAO",#REF!="INSUMO",#REF!&lt;&gt;""),#REF!&lt;&gt;"")</formula>
    </cfRule>
  </conditionalFormatting>
  <conditionalFormatting sqref="B541">
    <cfRule type="expression" dxfId="2915" priority="1741" stopIfTrue="1">
      <formula>AND(#REF!&lt;&gt;"COMPOSICAO",#REF!&lt;&gt;"INSUMO",#REF!&lt;&gt;"")</formula>
    </cfRule>
    <cfRule type="expression" dxfId="2914" priority="1742" stopIfTrue="1">
      <formula>AND(OR(#REF!="COMPOSICAO",#REF!="INSUMO",#REF!&lt;&gt;""),#REF!&lt;&gt;"")</formula>
    </cfRule>
  </conditionalFormatting>
  <conditionalFormatting sqref="B536">
    <cfRule type="expression" dxfId="2913" priority="1739" stopIfTrue="1">
      <formula>AND(#REF!&lt;&gt;"COMPOSICAO",#REF!&lt;&gt;"INSUMO",#REF!&lt;&gt;"")</formula>
    </cfRule>
    <cfRule type="expression" dxfId="2912" priority="1740" stopIfTrue="1">
      <formula>AND(OR(#REF!="COMPOSICAO",#REF!="INSUMO",#REF!&lt;&gt;""),#REF!&lt;&gt;"")</formula>
    </cfRule>
  </conditionalFormatting>
  <conditionalFormatting sqref="B537:B538">
    <cfRule type="expression" dxfId="2911" priority="1737" stopIfTrue="1">
      <formula>AND(#REF!&lt;&gt;"COMPOSICAO",#REF!&lt;&gt;"INSUMO",#REF!&lt;&gt;"")</formula>
    </cfRule>
    <cfRule type="expression" dxfId="2910" priority="1738" stopIfTrue="1">
      <formula>AND(OR(#REF!="COMPOSICAO",#REF!="INSUMO",#REF!&lt;&gt;""),#REF!&lt;&gt;"")</formula>
    </cfRule>
  </conditionalFormatting>
  <conditionalFormatting sqref="B539">
    <cfRule type="expression" dxfId="2909" priority="1735" stopIfTrue="1">
      <formula>AND(#REF!&lt;&gt;"COMPOSICAO",#REF!&lt;&gt;"INSUMO",#REF!&lt;&gt;"")</formula>
    </cfRule>
    <cfRule type="expression" dxfId="2908" priority="1736" stopIfTrue="1">
      <formula>AND(OR(#REF!="COMPOSICAO",#REF!="INSUMO",#REF!&lt;&gt;""),#REF!&lt;&gt;"")</formula>
    </cfRule>
  </conditionalFormatting>
  <conditionalFormatting sqref="B555 D553:F556">
    <cfRule type="expression" dxfId="2907" priority="1733" stopIfTrue="1">
      <formula>AND(#REF!&lt;&gt;"COMPOSICAO",#REF!&lt;&gt;"INSUMO",#REF!&lt;&gt;"")</formula>
    </cfRule>
    <cfRule type="expression" dxfId="2906" priority="1734" stopIfTrue="1">
      <formula>AND(OR(#REF!="COMPOSICAO",#REF!="INSUMO",#REF!&lt;&gt;""),#REF!&lt;&gt;"")</formula>
    </cfRule>
  </conditionalFormatting>
  <conditionalFormatting sqref="C553 C555">
    <cfRule type="expression" dxfId="2905" priority="1731" stopIfTrue="1">
      <formula>AND(#REF!&lt;&gt;"COMPOSICAO",#REF!&lt;&gt;"INSUMO",#REF!&lt;&gt;"")</formula>
    </cfRule>
  </conditionalFormatting>
  <conditionalFormatting sqref="C553 C555">
    <cfRule type="expression" dxfId="2904" priority="1732" stopIfTrue="1">
      <formula>AND(OR(#REF!="COMPOSICAO",#REF!="INSUMO",#REF!&lt;&gt;""),#REF!&lt;&gt;"")</formula>
    </cfRule>
  </conditionalFormatting>
  <conditionalFormatting sqref="C548:C549">
    <cfRule type="expression" dxfId="2903" priority="1729" stopIfTrue="1">
      <formula>AND(#REF!&lt;&gt;"COMPOSICAO",#REF!&lt;&gt;"INSUMO",#REF!&lt;&gt;"")</formula>
    </cfRule>
  </conditionalFormatting>
  <conditionalFormatting sqref="C548:C549">
    <cfRule type="expression" dxfId="2902" priority="1730" stopIfTrue="1">
      <formula>AND(OR(#REF!="COMPOSICAO",#REF!="INSUMO",#REF!&lt;&gt;""),#REF!&lt;&gt;"")</formula>
    </cfRule>
  </conditionalFormatting>
  <conditionalFormatting sqref="D548:D552 E547:F552">
    <cfRule type="expression" dxfId="2901" priority="1727" stopIfTrue="1">
      <formula>AND(#REF!&lt;&gt;"COMPOSICAO",#REF!&lt;&gt;"INSUMO",#REF!&lt;&gt;"")</formula>
    </cfRule>
    <cfRule type="expression" dxfId="2900" priority="1728" stopIfTrue="1">
      <formula>AND(OR(#REF!="COMPOSICAO",#REF!="INSUMO",#REF!&lt;&gt;""),#REF!&lt;&gt;"")</formula>
    </cfRule>
  </conditionalFormatting>
  <conditionalFormatting sqref="D557:D559">
    <cfRule type="expression" dxfId="2899" priority="1725" stopIfTrue="1">
      <formula>AND(#REF!&lt;&gt;"COMPOSICAO",#REF!&lt;&gt;"INSUMO",#REF!&lt;&gt;"")</formula>
    </cfRule>
    <cfRule type="expression" dxfId="2898" priority="1726" stopIfTrue="1">
      <formula>AND(OR(#REF!="COMPOSICAO",#REF!="INSUMO",#REF!&lt;&gt;""),#REF!&lt;&gt;"")</formula>
    </cfRule>
  </conditionalFormatting>
  <conditionalFormatting sqref="B549">
    <cfRule type="expression" dxfId="2897" priority="1723" stopIfTrue="1">
      <formula>AND(#REF!&lt;&gt;"COMPOSICAO",#REF!&lt;&gt;"INSUMO",#REF!&lt;&gt;"")</formula>
    </cfRule>
    <cfRule type="expression" dxfId="2896" priority="1724" stopIfTrue="1">
      <formula>AND(OR(#REF!="COMPOSICAO",#REF!="INSUMO",#REF!&lt;&gt;""),#REF!&lt;&gt;"")</formula>
    </cfRule>
  </conditionalFormatting>
  <conditionalFormatting sqref="A547:D547">
    <cfRule type="expression" dxfId="2895" priority="1721" stopIfTrue="1">
      <formula>AND(#REF!&lt;&gt;"COMPOSICAO",#REF!&lt;&gt;"INSUMO",#REF!&lt;&gt;"")</formula>
    </cfRule>
    <cfRule type="expression" dxfId="2894" priority="1722" stopIfTrue="1">
      <formula>AND(OR(#REF!="COMPOSICAO",#REF!="INSUMO",#REF!&lt;&gt;""),#REF!&lt;&gt;"")</formula>
    </cfRule>
  </conditionalFormatting>
  <conditionalFormatting sqref="A546:C546">
    <cfRule type="expression" dxfId="2893" priority="1719" stopIfTrue="1">
      <formula>AND(#REF!&lt;&gt;"COMPOSICAO",#REF!&lt;&gt;"INSUMO",#REF!&lt;&gt;"")</formula>
    </cfRule>
    <cfRule type="expression" dxfId="2892" priority="1720" stopIfTrue="1">
      <formula>AND(OR(#REF!="COMPOSICAO",#REF!="INSUMO",#REF!&lt;&gt;""),#REF!&lt;&gt;"")</formula>
    </cfRule>
  </conditionalFormatting>
  <conditionalFormatting sqref="B548">
    <cfRule type="expression" dxfId="2891" priority="1717" stopIfTrue="1">
      <formula>AND(#REF!&lt;&gt;"COMPOSICAO",#REF!&lt;&gt;"INSUMO",#REF!&lt;&gt;"")</formula>
    </cfRule>
    <cfRule type="expression" dxfId="2890" priority="1718" stopIfTrue="1">
      <formula>AND(OR(#REF!="COMPOSICAO",#REF!="INSUMO",#REF!&lt;&gt;""),#REF!&lt;&gt;"")</formula>
    </cfRule>
  </conditionalFormatting>
  <conditionalFormatting sqref="B557">
    <cfRule type="expression" dxfId="2889" priority="1715" stopIfTrue="1">
      <formula>AND(#REF!&lt;&gt;"COMPOSICAO",#REF!&lt;&gt;"INSUMO",#REF!&lt;&gt;"")</formula>
    </cfRule>
    <cfRule type="expression" dxfId="2888" priority="1716" stopIfTrue="1">
      <formula>AND(OR(#REF!="COMPOSICAO",#REF!="INSUMO",#REF!&lt;&gt;""),#REF!&lt;&gt;"")</formula>
    </cfRule>
  </conditionalFormatting>
  <conditionalFormatting sqref="C557">
    <cfRule type="expression" dxfId="2887" priority="1713" stopIfTrue="1">
      <formula>AND(#REF!&lt;&gt;"COMPOSICAO",#REF!&lt;&gt;"INSUMO",#REF!&lt;&gt;"")</formula>
    </cfRule>
  </conditionalFormatting>
  <conditionalFormatting sqref="C557">
    <cfRule type="expression" dxfId="2886" priority="1714" stopIfTrue="1">
      <formula>AND(OR(#REF!="COMPOSICAO",#REF!="INSUMO",#REF!&lt;&gt;""),#REF!&lt;&gt;"")</formula>
    </cfRule>
  </conditionalFormatting>
  <conditionalFormatting sqref="E557:F559">
    <cfRule type="expression" dxfId="2885" priority="1711" stopIfTrue="1">
      <formula>AND(#REF!&lt;&gt;"COMPOSICAO",#REF!&lt;&gt;"INSUMO",#REF!&lt;&gt;"")</formula>
    </cfRule>
    <cfRule type="expression" dxfId="2884" priority="1712" stopIfTrue="1">
      <formula>AND(OR(#REF!="COMPOSICAO",#REF!="INSUMO",#REF!&lt;&gt;""),#REF!&lt;&gt;"")</formula>
    </cfRule>
  </conditionalFormatting>
  <conditionalFormatting sqref="C558">
    <cfRule type="expression" dxfId="2883" priority="1709" stopIfTrue="1">
      <formula>AND(#REF!&lt;&gt;"COMPOSICAO",#REF!&lt;&gt;"INSUMO",#REF!&lt;&gt;"")</formula>
    </cfRule>
  </conditionalFormatting>
  <conditionalFormatting sqref="C558">
    <cfRule type="expression" dxfId="2882" priority="1710" stopIfTrue="1">
      <formula>AND(OR(#REF!="COMPOSICAO",#REF!="INSUMO",#REF!&lt;&gt;""),#REF!&lt;&gt;"")</formula>
    </cfRule>
  </conditionalFormatting>
  <conditionalFormatting sqref="B558">
    <cfRule type="expression" dxfId="2881" priority="1707" stopIfTrue="1">
      <formula>AND(#REF!&lt;&gt;"COMPOSICAO",#REF!&lt;&gt;"INSUMO",#REF!&lt;&gt;"")</formula>
    </cfRule>
    <cfRule type="expression" dxfId="2880" priority="1708" stopIfTrue="1">
      <formula>AND(OR(#REF!="COMPOSICAO",#REF!="INSUMO",#REF!&lt;&gt;""),#REF!&lt;&gt;"")</formula>
    </cfRule>
  </conditionalFormatting>
  <conditionalFormatting sqref="B559">
    <cfRule type="expression" dxfId="2879" priority="1705" stopIfTrue="1">
      <formula>AND(#REF!&lt;&gt;"COMPOSICAO",#REF!&lt;&gt;"INSUMO",#REF!&lt;&gt;"")</formula>
    </cfRule>
    <cfRule type="expression" dxfId="2878" priority="1706" stopIfTrue="1">
      <formula>AND(OR(#REF!="COMPOSICAO",#REF!="INSUMO",#REF!&lt;&gt;""),#REF!&lt;&gt;"")</formula>
    </cfRule>
  </conditionalFormatting>
  <conditionalFormatting sqref="C559">
    <cfRule type="expression" dxfId="2877" priority="1703" stopIfTrue="1">
      <formula>AND(#REF!&lt;&gt;"COMPOSICAO",#REF!&lt;&gt;"INSUMO",#REF!&lt;&gt;"")</formula>
    </cfRule>
  </conditionalFormatting>
  <conditionalFormatting sqref="C559">
    <cfRule type="expression" dxfId="2876" priority="1704" stopIfTrue="1">
      <formula>AND(OR(#REF!="COMPOSICAO",#REF!="INSUMO",#REF!&lt;&gt;""),#REF!&lt;&gt;"")</formula>
    </cfRule>
  </conditionalFormatting>
  <conditionalFormatting sqref="B553">
    <cfRule type="expression" dxfId="2875" priority="1701" stopIfTrue="1">
      <formula>AND(#REF!&lt;&gt;"COMPOSICAO",#REF!&lt;&gt;"INSUMO",#REF!&lt;&gt;"")</formula>
    </cfRule>
    <cfRule type="expression" dxfId="2874" priority="1702" stopIfTrue="1">
      <formula>AND(OR(#REF!="COMPOSICAO",#REF!="INSUMO",#REF!&lt;&gt;""),#REF!&lt;&gt;"")</formula>
    </cfRule>
  </conditionalFormatting>
  <conditionalFormatting sqref="C550:C552">
    <cfRule type="expression" dxfId="2873" priority="1699" stopIfTrue="1">
      <formula>AND(#REF!&lt;&gt;"COMPOSICAO",#REF!&lt;&gt;"INSUMO",#REF!&lt;&gt;"")</formula>
    </cfRule>
  </conditionalFormatting>
  <conditionalFormatting sqref="C550:C552">
    <cfRule type="expression" dxfId="2872" priority="1700" stopIfTrue="1">
      <formula>AND(OR(#REF!="COMPOSICAO",#REF!="INSUMO",#REF!&lt;&gt;""),#REF!&lt;&gt;"")</formula>
    </cfRule>
  </conditionalFormatting>
  <conditionalFormatting sqref="B550:B552">
    <cfRule type="expression" dxfId="2871" priority="1697" stopIfTrue="1">
      <formula>AND(#REF!&lt;&gt;"COMPOSICAO",#REF!&lt;&gt;"INSUMO",#REF!&lt;&gt;"")</formula>
    </cfRule>
    <cfRule type="expression" dxfId="2870" priority="1698" stopIfTrue="1">
      <formula>AND(OR(#REF!="COMPOSICAO",#REF!="INSUMO",#REF!&lt;&gt;""),#REF!&lt;&gt;"")</formula>
    </cfRule>
  </conditionalFormatting>
  <conditionalFormatting sqref="B554">
    <cfRule type="expression" dxfId="2869" priority="1695" stopIfTrue="1">
      <formula>AND(#REF!&lt;&gt;"COMPOSICAO",#REF!&lt;&gt;"INSUMO",#REF!&lt;&gt;"")</formula>
    </cfRule>
    <cfRule type="expression" dxfId="2868" priority="1696" stopIfTrue="1">
      <formula>AND(OR(#REF!="COMPOSICAO",#REF!="INSUMO",#REF!&lt;&gt;""),#REF!&lt;&gt;"")</formula>
    </cfRule>
  </conditionalFormatting>
  <conditionalFormatting sqref="C554">
    <cfRule type="expression" dxfId="2867" priority="1693" stopIfTrue="1">
      <formula>AND(#REF!&lt;&gt;"COMPOSICAO",#REF!&lt;&gt;"INSUMO",#REF!&lt;&gt;"")</formula>
    </cfRule>
  </conditionalFormatting>
  <conditionalFormatting sqref="C554">
    <cfRule type="expression" dxfId="2866" priority="1694" stopIfTrue="1">
      <formula>AND(OR(#REF!="COMPOSICAO",#REF!="INSUMO",#REF!&lt;&gt;""),#REF!&lt;&gt;"")</formula>
    </cfRule>
  </conditionalFormatting>
  <conditionalFormatting sqref="B556">
    <cfRule type="expression" dxfId="2865" priority="1691" stopIfTrue="1">
      <formula>AND(#REF!&lt;&gt;"COMPOSICAO",#REF!&lt;&gt;"INSUMO",#REF!&lt;&gt;"")</formula>
    </cfRule>
    <cfRule type="expression" dxfId="2864" priority="1692" stopIfTrue="1">
      <formula>AND(OR(#REF!="COMPOSICAO",#REF!="INSUMO",#REF!&lt;&gt;""),#REF!&lt;&gt;"")</formula>
    </cfRule>
  </conditionalFormatting>
  <conditionalFormatting sqref="C556">
    <cfRule type="expression" dxfId="2863" priority="1689" stopIfTrue="1">
      <formula>AND(#REF!&lt;&gt;"COMPOSICAO",#REF!&lt;&gt;"INSUMO",#REF!&lt;&gt;"")</formula>
    </cfRule>
  </conditionalFormatting>
  <conditionalFormatting sqref="C556">
    <cfRule type="expression" dxfId="2862" priority="1690" stopIfTrue="1">
      <formula>AND(OR(#REF!="COMPOSICAO",#REF!="INSUMO",#REF!&lt;&gt;""),#REF!&lt;&gt;"")</formula>
    </cfRule>
  </conditionalFormatting>
  <conditionalFormatting sqref="C566:C574">
    <cfRule type="expression" dxfId="2861" priority="1687" stopIfTrue="1">
      <formula>AND(#REF!&lt;&gt;"COMPOSICAO",#REF!&lt;&gt;"INSUMO",#REF!&lt;&gt;"")</formula>
    </cfRule>
  </conditionalFormatting>
  <conditionalFormatting sqref="C566:C574">
    <cfRule type="expression" dxfId="2860" priority="1688" stopIfTrue="1">
      <formula>AND(OR(#REF!="COMPOSICAO",#REF!="INSUMO",#REF!&lt;&gt;""),#REF!&lt;&gt;"")</formula>
    </cfRule>
  </conditionalFormatting>
  <conditionalFormatting sqref="E565:F570 D566:D570">
    <cfRule type="expression" dxfId="2859" priority="1685" stopIfTrue="1">
      <formula>AND(#REF!&lt;&gt;"COMPOSICAO",#REF!&lt;&gt;"INSUMO",#REF!&lt;&gt;"")</formula>
    </cfRule>
    <cfRule type="expression" dxfId="2858" priority="1686" stopIfTrue="1">
      <formula>AND(OR(#REF!="COMPOSICAO",#REF!="INSUMO",#REF!&lt;&gt;""),#REF!&lt;&gt;"")</formula>
    </cfRule>
  </conditionalFormatting>
  <conditionalFormatting sqref="D575:D576 D571:F574">
    <cfRule type="expression" dxfId="2857" priority="1683" stopIfTrue="1">
      <formula>AND(#REF!&lt;&gt;"COMPOSICAO",#REF!&lt;&gt;"INSUMO",#REF!&lt;&gt;"")</formula>
    </cfRule>
    <cfRule type="expression" dxfId="2856" priority="1684" stopIfTrue="1">
      <formula>AND(OR(#REF!="COMPOSICAO",#REF!="INSUMO",#REF!&lt;&gt;""),#REF!&lt;&gt;"")</formula>
    </cfRule>
  </conditionalFormatting>
  <conditionalFormatting sqref="B568:B570">
    <cfRule type="expression" dxfId="2855" priority="1681" stopIfTrue="1">
      <formula>AND(#REF!&lt;&gt;"COMPOSICAO",#REF!&lt;&gt;"INSUMO",#REF!&lt;&gt;"")</formula>
    </cfRule>
    <cfRule type="expression" dxfId="2854" priority="1682" stopIfTrue="1">
      <formula>AND(OR(#REF!="COMPOSICAO",#REF!="INSUMO",#REF!&lt;&gt;""),#REF!&lt;&gt;"")</formula>
    </cfRule>
  </conditionalFormatting>
  <conditionalFormatting sqref="A565:D565">
    <cfRule type="expression" dxfId="2853" priority="1679" stopIfTrue="1">
      <formula>AND(#REF!&lt;&gt;"COMPOSICAO",#REF!&lt;&gt;"INSUMO",#REF!&lt;&gt;"")</formula>
    </cfRule>
    <cfRule type="expression" dxfId="2852" priority="1680" stopIfTrue="1">
      <formula>AND(OR(#REF!="COMPOSICAO",#REF!="INSUMO",#REF!&lt;&gt;""),#REF!&lt;&gt;"")</formula>
    </cfRule>
  </conditionalFormatting>
  <conditionalFormatting sqref="A564:C564">
    <cfRule type="expression" dxfId="2851" priority="1677" stopIfTrue="1">
      <formula>AND(#REF!&lt;&gt;"COMPOSICAO",#REF!&lt;&gt;"INSUMO",#REF!&lt;&gt;"")</formula>
    </cfRule>
    <cfRule type="expression" dxfId="2850" priority="1678" stopIfTrue="1">
      <formula>AND(OR(#REF!="COMPOSICAO",#REF!="INSUMO",#REF!&lt;&gt;""),#REF!&lt;&gt;"")</formula>
    </cfRule>
  </conditionalFormatting>
  <conditionalFormatting sqref="B566:B567">
    <cfRule type="expression" dxfId="2849" priority="1675" stopIfTrue="1">
      <formula>AND(#REF!&lt;&gt;"COMPOSICAO",#REF!&lt;&gt;"INSUMO",#REF!&lt;&gt;"")</formula>
    </cfRule>
    <cfRule type="expression" dxfId="2848" priority="1676" stopIfTrue="1">
      <formula>AND(OR(#REF!="COMPOSICAO",#REF!="INSUMO",#REF!&lt;&gt;""),#REF!&lt;&gt;"")</formula>
    </cfRule>
  </conditionalFormatting>
  <conditionalFormatting sqref="B575">
    <cfRule type="expression" dxfId="2847" priority="1673" stopIfTrue="1">
      <formula>AND(#REF!&lt;&gt;"COMPOSICAO",#REF!&lt;&gt;"INSUMO",#REF!&lt;&gt;"")</formula>
    </cfRule>
    <cfRule type="expression" dxfId="2846" priority="1674" stopIfTrue="1">
      <formula>AND(OR(#REF!="COMPOSICAO",#REF!="INSUMO",#REF!&lt;&gt;""),#REF!&lt;&gt;"")</formula>
    </cfRule>
  </conditionalFormatting>
  <conditionalFormatting sqref="C575">
    <cfRule type="expression" dxfId="2845" priority="1671" stopIfTrue="1">
      <formula>AND(#REF!&lt;&gt;"COMPOSICAO",#REF!&lt;&gt;"INSUMO",#REF!&lt;&gt;"")</formula>
    </cfRule>
  </conditionalFormatting>
  <conditionalFormatting sqref="C575">
    <cfRule type="expression" dxfId="2844" priority="1672" stopIfTrue="1">
      <formula>AND(OR(#REF!="COMPOSICAO",#REF!="INSUMO",#REF!&lt;&gt;""),#REF!&lt;&gt;"")</formula>
    </cfRule>
  </conditionalFormatting>
  <conditionalFormatting sqref="E575:F576">
    <cfRule type="expression" dxfId="2843" priority="1669" stopIfTrue="1">
      <formula>AND(#REF!&lt;&gt;"COMPOSICAO",#REF!&lt;&gt;"INSUMO",#REF!&lt;&gt;"")</formula>
    </cfRule>
    <cfRule type="expression" dxfId="2842" priority="1670" stopIfTrue="1">
      <formula>AND(OR(#REF!="COMPOSICAO",#REF!="INSUMO",#REF!&lt;&gt;""),#REF!&lt;&gt;"")</formula>
    </cfRule>
  </conditionalFormatting>
  <conditionalFormatting sqref="C576">
    <cfRule type="expression" dxfId="2841" priority="1667" stopIfTrue="1">
      <formula>AND(#REF!&lt;&gt;"COMPOSICAO",#REF!&lt;&gt;"INSUMO",#REF!&lt;&gt;"")</formula>
    </cfRule>
  </conditionalFormatting>
  <conditionalFormatting sqref="C576">
    <cfRule type="expression" dxfId="2840" priority="1668" stopIfTrue="1">
      <formula>AND(OR(#REF!="COMPOSICAO",#REF!="INSUMO",#REF!&lt;&gt;""),#REF!&lt;&gt;"")</formula>
    </cfRule>
  </conditionalFormatting>
  <conditionalFormatting sqref="B576">
    <cfRule type="expression" dxfId="2839" priority="1665" stopIfTrue="1">
      <formula>AND(#REF!&lt;&gt;"COMPOSICAO",#REF!&lt;&gt;"INSUMO",#REF!&lt;&gt;"")</formula>
    </cfRule>
    <cfRule type="expression" dxfId="2838" priority="1666" stopIfTrue="1">
      <formula>AND(OR(#REF!="COMPOSICAO",#REF!="INSUMO",#REF!&lt;&gt;""),#REF!&lt;&gt;"")</formula>
    </cfRule>
  </conditionalFormatting>
  <conditionalFormatting sqref="B571">
    <cfRule type="expression" dxfId="2837" priority="1663" stopIfTrue="1">
      <formula>AND(#REF!&lt;&gt;"COMPOSICAO",#REF!&lt;&gt;"INSUMO",#REF!&lt;&gt;"")</formula>
    </cfRule>
    <cfRule type="expression" dxfId="2836" priority="1664" stopIfTrue="1">
      <formula>AND(OR(#REF!="COMPOSICAO",#REF!="INSUMO",#REF!&lt;&gt;""),#REF!&lt;&gt;"")</formula>
    </cfRule>
  </conditionalFormatting>
  <conditionalFormatting sqref="B572:B573">
    <cfRule type="expression" dxfId="2835" priority="1661" stopIfTrue="1">
      <formula>AND(#REF!&lt;&gt;"COMPOSICAO",#REF!&lt;&gt;"INSUMO",#REF!&lt;&gt;"")</formula>
    </cfRule>
    <cfRule type="expression" dxfId="2834" priority="1662" stopIfTrue="1">
      <formula>AND(OR(#REF!="COMPOSICAO",#REF!="INSUMO",#REF!&lt;&gt;""),#REF!&lt;&gt;"")</formula>
    </cfRule>
  </conditionalFormatting>
  <conditionalFormatting sqref="B574">
    <cfRule type="expression" dxfId="2833" priority="1659" stopIfTrue="1">
      <formula>AND(#REF!&lt;&gt;"COMPOSICAO",#REF!&lt;&gt;"INSUMO",#REF!&lt;&gt;"")</formula>
    </cfRule>
    <cfRule type="expression" dxfId="2832" priority="1660" stopIfTrue="1">
      <formula>AND(OR(#REF!="COMPOSICAO",#REF!="INSUMO",#REF!&lt;&gt;""),#REF!&lt;&gt;"")</formula>
    </cfRule>
  </conditionalFormatting>
  <conditionalFormatting sqref="B590 D588:F591">
    <cfRule type="expression" dxfId="2831" priority="1657" stopIfTrue="1">
      <formula>AND(#REF!&lt;&gt;"COMPOSICAO",#REF!&lt;&gt;"INSUMO",#REF!&lt;&gt;"")</formula>
    </cfRule>
    <cfRule type="expression" dxfId="2830" priority="1658" stopIfTrue="1">
      <formula>AND(OR(#REF!="COMPOSICAO",#REF!="INSUMO",#REF!&lt;&gt;""),#REF!&lt;&gt;"")</formula>
    </cfRule>
  </conditionalFormatting>
  <conditionalFormatting sqref="C588 C590">
    <cfRule type="expression" dxfId="2829" priority="1655" stopIfTrue="1">
      <formula>AND(#REF!&lt;&gt;"COMPOSICAO",#REF!&lt;&gt;"INSUMO",#REF!&lt;&gt;"")</formula>
    </cfRule>
  </conditionalFormatting>
  <conditionalFormatting sqref="C588 C590">
    <cfRule type="expression" dxfId="2828" priority="1656" stopIfTrue="1">
      <formula>AND(OR(#REF!="COMPOSICAO",#REF!="INSUMO",#REF!&lt;&gt;""),#REF!&lt;&gt;"")</formula>
    </cfRule>
  </conditionalFormatting>
  <conditionalFormatting sqref="C583:C584">
    <cfRule type="expression" dxfId="2827" priority="1653" stopIfTrue="1">
      <formula>AND(#REF!&lt;&gt;"COMPOSICAO",#REF!&lt;&gt;"INSUMO",#REF!&lt;&gt;"")</formula>
    </cfRule>
  </conditionalFormatting>
  <conditionalFormatting sqref="C583:C584">
    <cfRule type="expression" dxfId="2826" priority="1654" stopIfTrue="1">
      <formula>AND(OR(#REF!="COMPOSICAO",#REF!="INSUMO",#REF!&lt;&gt;""),#REF!&lt;&gt;"")</formula>
    </cfRule>
  </conditionalFormatting>
  <conditionalFormatting sqref="D583:D587 E582:F587">
    <cfRule type="expression" dxfId="2825" priority="1651" stopIfTrue="1">
      <formula>AND(#REF!&lt;&gt;"COMPOSICAO",#REF!&lt;&gt;"INSUMO",#REF!&lt;&gt;"")</formula>
    </cfRule>
    <cfRule type="expression" dxfId="2824" priority="1652" stopIfTrue="1">
      <formula>AND(OR(#REF!="COMPOSICAO",#REF!="INSUMO",#REF!&lt;&gt;""),#REF!&lt;&gt;"")</formula>
    </cfRule>
  </conditionalFormatting>
  <conditionalFormatting sqref="D592:D594">
    <cfRule type="expression" dxfId="2823" priority="1649" stopIfTrue="1">
      <formula>AND(#REF!&lt;&gt;"COMPOSICAO",#REF!&lt;&gt;"INSUMO",#REF!&lt;&gt;"")</formula>
    </cfRule>
    <cfRule type="expression" dxfId="2822" priority="1650" stopIfTrue="1">
      <formula>AND(OR(#REF!="COMPOSICAO",#REF!="INSUMO",#REF!&lt;&gt;""),#REF!&lt;&gt;"")</formula>
    </cfRule>
  </conditionalFormatting>
  <conditionalFormatting sqref="B584">
    <cfRule type="expression" dxfId="2821" priority="1647" stopIfTrue="1">
      <formula>AND(#REF!&lt;&gt;"COMPOSICAO",#REF!&lt;&gt;"INSUMO",#REF!&lt;&gt;"")</formula>
    </cfRule>
    <cfRule type="expression" dxfId="2820" priority="1648" stopIfTrue="1">
      <formula>AND(OR(#REF!="COMPOSICAO",#REF!="INSUMO",#REF!&lt;&gt;""),#REF!&lt;&gt;"")</formula>
    </cfRule>
  </conditionalFormatting>
  <conditionalFormatting sqref="A582:D582">
    <cfRule type="expression" dxfId="2819" priority="1645" stopIfTrue="1">
      <formula>AND(#REF!&lt;&gt;"COMPOSICAO",#REF!&lt;&gt;"INSUMO",#REF!&lt;&gt;"")</formula>
    </cfRule>
    <cfRule type="expression" dxfId="2818" priority="1646" stopIfTrue="1">
      <formula>AND(OR(#REF!="COMPOSICAO",#REF!="INSUMO",#REF!&lt;&gt;""),#REF!&lt;&gt;"")</formula>
    </cfRule>
  </conditionalFormatting>
  <conditionalFormatting sqref="A581:C581">
    <cfRule type="expression" dxfId="2817" priority="1643" stopIfTrue="1">
      <formula>AND(#REF!&lt;&gt;"COMPOSICAO",#REF!&lt;&gt;"INSUMO",#REF!&lt;&gt;"")</formula>
    </cfRule>
    <cfRule type="expression" dxfId="2816" priority="1644" stopIfTrue="1">
      <formula>AND(OR(#REF!="COMPOSICAO",#REF!="INSUMO",#REF!&lt;&gt;""),#REF!&lt;&gt;"")</formula>
    </cfRule>
  </conditionalFormatting>
  <conditionalFormatting sqref="B583">
    <cfRule type="expression" dxfId="2815" priority="1641" stopIfTrue="1">
      <formula>AND(#REF!&lt;&gt;"COMPOSICAO",#REF!&lt;&gt;"INSUMO",#REF!&lt;&gt;"")</formula>
    </cfRule>
    <cfRule type="expression" dxfId="2814" priority="1642" stopIfTrue="1">
      <formula>AND(OR(#REF!="COMPOSICAO",#REF!="INSUMO",#REF!&lt;&gt;""),#REF!&lt;&gt;"")</formula>
    </cfRule>
  </conditionalFormatting>
  <conditionalFormatting sqref="B592">
    <cfRule type="expression" dxfId="2813" priority="1639" stopIfTrue="1">
      <formula>AND(#REF!&lt;&gt;"COMPOSICAO",#REF!&lt;&gt;"INSUMO",#REF!&lt;&gt;"")</formula>
    </cfRule>
    <cfRule type="expression" dxfId="2812" priority="1640" stopIfTrue="1">
      <formula>AND(OR(#REF!="COMPOSICAO",#REF!="INSUMO",#REF!&lt;&gt;""),#REF!&lt;&gt;"")</formula>
    </cfRule>
  </conditionalFormatting>
  <conditionalFormatting sqref="C592">
    <cfRule type="expression" dxfId="2811" priority="1637" stopIfTrue="1">
      <formula>AND(#REF!&lt;&gt;"COMPOSICAO",#REF!&lt;&gt;"INSUMO",#REF!&lt;&gt;"")</formula>
    </cfRule>
  </conditionalFormatting>
  <conditionalFormatting sqref="C592">
    <cfRule type="expression" dxfId="2810" priority="1638" stopIfTrue="1">
      <formula>AND(OR(#REF!="COMPOSICAO",#REF!="INSUMO",#REF!&lt;&gt;""),#REF!&lt;&gt;"")</formula>
    </cfRule>
  </conditionalFormatting>
  <conditionalFormatting sqref="E592:F594">
    <cfRule type="expression" dxfId="2809" priority="1635" stopIfTrue="1">
      <formula>AND(#REF!&lt;&gt;"COMPOSICAO",#REF!&lt;&gt;"INSUMO",#REF!&lt;&gt;"")</formula>
    </cfRule>
    <cfRule type="expression" dxfId="2808" priority="1636" stopIfTrue="1">
      <formula>AND(OR(#REF!="COMPOSICAO",#REF!="INSUMO",#REF!&lt;&gt;""),#REF!&lt;&gt;"")</formula>
    </cfRule>
  </conditionalFormatting>
  <conditionalFormatting sqref="C593">
    <cfRule type="expression" dxfId="2807" priority="1633" stopIfTrue="1">
      <formula>AND(#REF!&lt;&gt;"COMPOSICAO",#REF!&lt;&gt;"INSUMO",#REF!&lt;&gt;"")</formula>
    </cfRule>
  </conditionalFormatting>
  <conditionalFormatting sqref="C593">
    <cfRule type="expression" dxfId="2806" priority="1634" stopIfTrue="1">
      <formula>AND(OR(#REF!="COMPOSICAO",#REF!="INSUMO",#REF!&lt;&gt;""),#REF!&lt;&gt;"")</formula>
    </cfRule>
  </conditionalFormatting>
  <conditionalFormatting sqref="B593">
    <cfRule type="expression" dxfId="2805" priority="1631" stopIfTrue="1">
      <formula>AND(#REF!&lt;&gt;"COMPOSICAO",#REF!&lt;&gt;"INSUMO",#REF!&lt;&gt;"")</formula>
    </cfRule>
    <cfRule type="expression" dxfId="2804" priority="1632" stopIfTrue="1">
      <formula>AND(OR(#REF!="COMPOSICAO",#REF!="INSUMO",#REF!&lt;&gt;""),#REF!&lt;&gt;"")</formula>
    </cfRule>
  </conditionalFormatting>
  <conditionalFormatting sqref="B594">
    <cfRule type="expression" dxfId="2803" priority="1629" stopIfTrue="1">
      <formula>AND(#REF!&lt;&gt;"COMPOSICAO",#REF!&lt;&gt;"INSUMO",#REF!&lt;&gt;"")</formula>
    </cfRule>
    <cfRule type="expression" dxfId="2802" priority="1630" stopIfTrue="1">
      <formula>AND(OR(#REF!="COMPOSICAO",#REF!="INSUMO",#REF!&lt;&gt;""),#REF!&lt;&gt;"")</formula>
    </cfRule>
  </conditionalFormatting>
  <conditionalFormatting sqref="C594">
    <cfRule type="expression" dxfId="2801" priority="1627" stopIfTrue="1">
      <formula>AND(#REF!&lt;&gt;"COMPOSICAO",#REF!&lt;&gt;"INSUMO",#REF!&lt;&gt;"")</formula>
    </cfRule>
  </conditionalFormatting>
  <conditionalFormatting sqref="C594">
    <cfRule type="expression" dxfId="2800" priority="1628" stopIfTrue="1">
      <formula>AND(OR(#REF!="COMPOSICAO",#REF!="INSUMO",#REF!&lt;&gt;""),#REF!&lt;&gt;"")</formula>
    </cfRule>
  </conditionalFormatting>
  <conditionalFormatting sqref="B588">
    <cfRule type="expression" dxfId="2799" priority="1625" stopIfTrue="1">
      <formula>AND(#REF!&lt;&gt;"COMPOSICAO",#REF!&lt;&gt;"INSUMO",#REF!&lt;&gt;"")</formula>
    </cfRule>
    <cfRule type="expression" dxfId="2798" priority="1626" stopIfTrue="1">
      <formula>AND(OR(#REF!="COMPOSICAO",#REF!="INSUMO",#REF!&lt;&gt;""),#REF!&lt;&gt;"")</formula>
    </cfRule>
  </conditionalFormatting>
  <conditionalFormatting sqref="C585:C587">
    <cfRule type="expression" dxfId="2797" priority="1623" stopIfTrue="1">
      <formula>AND(#REF!&lt;&gt;"COMPOSICAO",#REF!&lt;&gt;"INSUMO",#REF!&lt;&gt;"")</formula>
    </cfRule>
  </conditionalFormatting>
  <conditionalFormatting sqref="C585:C587">
    <cfRule type="expression" dxfId="2796" priority="1624" stopIfTrue="1">
      <formula>AND(OR(#REF!="COMPOSICAO",#REF!="INSUMO",#REF!&lt;&gt;""),#REF!&lt;&gt;"")</formula>
    </cfRule>
  </conditionalFormatting>
  <conditionalFormatting sqref="B585:B587">
    <cfRule type="expression" dxfId="2795" priority="1621" stopIfTrue="1">
      <formula>AND(#REF!&lt;&gt;"COMPOSICAO",#REF!&lt;&gt;"INSUMO",#REF!&lt;&gt;"")</formula>
    </cfRule>
    <cfRule type="expression" dxfId="2794" priority="1622" stopIfTrue="1">
      <formula>AND(OR(#REF!="COMPOSICAO",#REF!="INSUMO",#REF!&lt;&gt;""),#REF!&lt;&gt;"")</formula>
    </cfRule>
  </conditionalFormatting>
  <conditionalFormatting sqref="B589">
    <cfRule type="expression" dxfId="2793" priority="1619" stopIfTrue="1">
      <formula>AND(#REF!&lt;&gt;"COMPOSICAO",#REF!&lt;&gt;"INSUMO",#REF!&lt;&gt;"")</formula>
    </cfRule>
    <cfRule type="expression" dxfId="2792" priority="1620" stopIfTrue="1">
      <formula>AND(OR(#REF!="COMPOSICAO",#REF!="INSUMO",#REF!&lt;&gt;""),#REF!&lt;&gt;"")</formula>
    </cfRule>
  </conditionalFormatting>
  <conditionalFormatting sqref="C589">
    <cfRule type="expression" dxfId="2791" priority="1617" stopIfTrue="1">
      <formula>AND(#REF!&lt;&gt;"COMPOSICAO",#REF!&lt;&gt;"INSUMO",#REF!&lt;&gt;"")</formula>
    </cfRule>
  </conditionalFormatting>
  <conditionalFormatting sqref="C589">
    <cfRule type="expression" dxfId="2790" priority="1618" stopIfTrue="1">
      <formula>AND(OR(#REF!="COMPOSICAO",#REF!="INSUMO",#REF!&lt;&gt;""),#REF!&lt;&gt;"")</formula>
    </cfRule>
  </conditionalFormatting>
  <conditionalFormatting sqref="B591">
    <cfRule type="expression" dxfId="2789" priority="1615" stopIfTrue="1">
      <formula>AND(#REF!&lt;&gt;"COMPOSICAO",#REF!&lt;&gt;"INSUMO",#REF!&lt;&gt;"")</formula>
    </cfRule>
    <cfRule type="expression" dxfId="2788" priority="1616" stopIfTrue="1">
      <formula>AND(OR(#REF!="COMPOSICAO",#REF!="INSUMO",#REF!&lt;&gt;""),#REF!&lt;&gt;"")</formula>
    </cfRule>
  </conditionalFormatting>
  <conditionalFormatting sqref="C591">
    <cfRule type="expression" dxfId="2787" priority="1613" stopIfTrue="1">
      <formula>AND(#REF!&lt;&gt;"COMPOSICAO",#REF!&lt;&gt;"INSUMO",#REF!&lt;&gt;"")</formula>
    </cfRule>
  </conditionalFormatting>
  <conditionalFormatting sqref="C591">
    <cfRule type="expression" dxfId="2786" priority="1614" stopIfTrue="1">
      <formula>AND(OR(#REF!="COMPOSICAO",#REF!="INSUMO",#REF!&lt;&gt;""),#REF!&lt;&gt;"")</formula>
    </cfRule>
  </conditionalFormatting>
  <conditionalFormatting sqref="C601:C609">
    <cfRule type="expression" dxfId="2785" priority="1611" stopIfTrue="1">
      <formula>AND(#REF!&lt;&gt;"COMPOSICAO",#REF!&lt;&gt;"INSUMO",#REF!&lt;&gt;"")</formula>
    </cfRule>
  </conditionalFormatting>
  <conditionalFormatting sqref="C601:C609">
    <cfRule type="expression" dxfId="2784" priority="1612" stopIfTrue="1">
      <formula>AND(OR(#REF!="COMPOSICAO",#REF!="INSUMO",#REF!&lt;&gt;""),#REF!&lt;&gt;"")</formula>
    </cfRule>
  </conditionalFormatting>
  <conditionalFormatting sqref="E600:F605 D601:D605">
    <cfRule type="expression" dxfId="2783" priority="1609" stopIfTrue="1">
      <formula>AND(#REF!&lt;&gt;"COMPOSICAO",#REF!&lt;&gt;"INSUMO",#REF!&lt;&gt;"")</formula>
    </cfRule>
    <cfRule type="expression" dxfId="2782" priority="1610" stopIfTrue="1">
      <formula>AND(OR(#REF!="COMPOSICAO",#REF!="INSUMO",#REF!&lt;&gt;""),#REF!&lt;&gt;"")</formula>
    </cfRule>
  </conditionalFormatting>
  <conditionalFormatting sqref="D610:D611 D606:F609">
    <cfRule type="expression" dxfId="2781" priority="1607" stopIfTrue="1">
      <formula>AND(#REF!&lt;&gt;"COMPOSICAO",#REF!&lt;&gt;"INSUMO",#REF!&lt;&gt;"")</formula>
    </cfRule>
    <cfRule type="expression" dxfId="2780" priority="1608" stopIfTrue="1">
      <formula>AND(OR(#REF!="COMPOSICAO",#REF!="INSUMO",#REF!&lt;&gt;""),#REF!&lt;&gt;"")</formula>
    </cfRule>
  </conditionalFormatting>
  <conditionalFormatting sqref="B603:B605">
    <cfRule type="expression" dxfId="2779" priority="1605" stopIfTrue="1">
      <formula>AND(#REF!&lt;&gt;"COMPOSICAO",#REF!&lt;&gt;"INSUMO",#REF!&lt;&gt;"")</formula>
    </cfRule>
    <cfRule type="expression" dxfId="2778" priority="1606" stopIfTrue="1">
      <formula>AND(OR(#REF!="COMPOSICAO",#REF!="INSUMO",#REF!&lt;&gt;""),#REF!&lt;&gt;"")</formula>
    </cfRule>
  </conditionalFormatting>
  <conditionalFormatting sqref="A600:D600">
    <cfRule type="expression" dxfId="2777" priority="1603" stopIfTrue="1">
      <formula>AND(#REF!&lt;&gt;"COMPOSICAO",#REF!&lt;&gt;"INSUMO",#REF!&lt;&gt;"")</formula>
    </cfRule>
    <cfRule type="expression" dxfId="2776" priority="1604" stopIfTrue="1">
      <formula>AND(OR(#REF!="COMPOSICAO",#REF!="INSUMO",#REF!&lt;&gt;""),#REF!&lt;&gt;"")</formula>
    </cfRule>
  </conditionalFormatting>
  <conditionalFormatting sqref="A599:C599">
    <cfRule type="expression" dxfId="2775" priority="1601" stopIfTrue="1">
      <formula>AND(#REF!&lt;&gt;"COMPOSICAO",#REF!&lt;&gt;"INSUMO",#REF!&lt;&gt;"")</formula>
    </cfRule>
    <cfRule type="expression" dxfId="2774" priority="1602" stopIfTrue="1">
      <formula>AND(OR(#REF!="COMPOSICAO",#REF!="INSUMO",#REF!&lt;&gt;""),#REF!&lt;&gt;"")</formula>
    </cfRule>
  </conditionalFormatting>
  <conditionalFormatting sqref="B601:B602">
    <cfRule type="expression" dxfId="2773" priority="1599" stopIfTrue="1">
      <formula>AND(#REF!&lt;&gt;"COMPOSICAO",#REF!&lt;&gt;"INSUMO",#REF!&lt;&gt;"")</formula>
    </cfRule>
    <cfRule type="expression" dxfId="2772" priority="1600" stopIfTrue="1">
      <formula>AND(OR(#REF!="COMPOSICAO",#REF!="INSUMO",#REF!&lt;&gt;""),#REF!&lt;&gt;"")</formula>
    </cfRule>
  </conditionalFormatting>
  <conditionalFormatting sqref="B610">
    <cfRule type="expression" dxfId="2771" priority="1597" stopIfTrue="1">
      <formula>AND(#REF!&lt;&gt;"COMPOSICAO",#REF!&lt;&gt;"INSUMO",#REF!&lt;&gt;"")</formula>
    </cfRule>
    <cfRule type="expression" dxfId="2770" priority="1598" stopIfTrue="1">
      <formula>AND(OR(#REF!="COMPOSICAO",#REF!="INSUMO",#REF!&lt;&gt;""),#REF!&lt;&gt;"")</formula>
    </cfRule>
  </conditionalFormatting>
  <conditionalFormatting sqref="C610">
    <cfRule type="expression" dxfId="2769" priority="1595" stopIfTrue="1">
      <formula>AND(#REF!&lt;&gt;"COMPOSICAO",#REF!&lt;&gt;"INSUMO",#REF!&lt;&gt;"")</formula>
    </cfRule>
  </conditionalFormatting>
  <conditionalFormatting sqref="C610">
    <cfRule type="expression" dxfId="2768" priority="1596" stopIfTrue="1">
      <formula>AND(OR(#REF!="COMPOSICAO",#REF!="INSUMO",#REF!&lt;&gt;""),#REF!&lt;&gt;"")</formula>
    </cfRule>
  </conditionalFormatting>
  <conditionalFormatting sqref="E610:F611">
    <cfRule type="expression" dxfId="2767" priority="1593" stopIfTrue="1">
      <formula>AND(#REF!&lt;&gt;"COMPOSICAO",#REF!&lt;&gt;"INSUMO",#REF!&lt;&gt;"")</formula>
    </cfRule>
    <cfRule type="expression" dxfId="2766" priority="1594" stopIfTrue="1">
      <formula>AND(OR(#REF!="COMPOSICAO",#REF!="INSUMO",#REF!&lt;&gt;""),#REF!&lt;&gt;"")</formula>
    </cfRule>
  </conditionalFormatting>
  <conditionalFormatting sqref="C611">
    <cfRule type="expression" dxfId="2765" priority="1591" stopIfTrue="1">
      <formula>AND(#REF!&lt;&gt;"COMPOSICAO",#REF!&lt;&gt;"INSUMO",#REF!&lt;&gt;"")</formula>
    </cfRule>
  </conditionalFormatting>
  <conditionalFormatting sqref="C611">
    <cfRule type="expression" dxfId="2764" priority="1592" stopIfTrue="1">
      <formula>AND(OR(#REF!="COMPOSICAO",#REF!="INSUMO",#REF!&lt;&gt;""),#REF!&lt;&gt;"")</formula>
    </cfRule>
  </conditionalFormatting>
  <conditionalFormatting sqref="B611">
    <cfRule type="expression" dxfId="2763" priority="1589" stopIfTrue="1">
      <formula>AND(#REF!&lt;&gt;"COMPOSICAO",#REF!&lt;&gt;"INSUMO",#REF!&lt;&gt;"")</formula>
    </cfRule>
    <cfRule type="expression" dxfId="2762" priority="1590" stopIfTrue="1">
      <formula>AND(OR(#REF!="COMPOSICAO",#REF!="INSUMO",#REF!&lt;&gt;""),#REF!&lt;&gt;"")</formula>
    </cfRule>
  </conditionalFormatting>
  <conditionalFormatting sqref="B606">
    <cfRule type="expression" dxfId="2761" priority="1587" stopIfTrue="1">
      <formula>AND(#REF!&lt;&gt;"COMPOSICAO",#REF!&lt;&gt;"INSUMO",#REF!&lt;&gt;"")</formula>
    </cfRule>
    <cfRule type="expression" dxfId="2760" priority="1588" stopIfTrue="1">
      <formula>AND(OR(#REF!="COMPOSICAO",#REF!="INSUMO",#REF!&lt;&gt;""),#REF!&lt;&gt;"")</formula>
    </cfRule>
  </conditionalFormatting>
  <conditionalFormatting sqref="B607:B608">
    <cfRule type="expression" dxfId="2759" priority="1585" stopIfTrue="1">
      <formula>AND(#REF!&lt;&gt;"COMPOSICAO",#REF!&lt;&gt;"INSUMO",#REF!&lt;&gt;"")</formula>
    </cfRule>
    <cfRule type="expression" dxfId="2758" priority="1586" stopIfTrue="1">
      <formula>AND(OR(#REF!="COMPOSICAO",#REF!="INSUMO",#REF!&lt;&gt;""),#REF!&lt;&gt;"")</formula>
    </cfRule>
  </conditionalFormatting>
  <conditionalFormatting sqref="B609">
    <cfRule type="expression" dxfId="2757" priority="1583" stopIfTrue="1">
      <formula>AND(#REF!&lt;&gt;"COMPOSICAO",#REF!&lt;&gt;"INSUMO",#REF!&lt;&gt;"")</formula>
    </cfRule>
    <cfRule type="expression" dxfId="2756" priority="1584" stopIfTrue="1">
      <formula>AND(OR(#REF!="COMPOSICAO",#REF!="INSUMO",#REF!&lt;&gt;""),#REF!&lt;&gt;"")</formula>
    </cfRule>
  </conditionalFormatting>
  <conditionalFormatting sqref="B624">
    <cfRule type="expression" dxfId="2755" priority="1581" stopIfTrue="1">
      <formula>AND(#REF!&lt;&gt;"COMPOSICAO",#REF!&lt;&gt;"INSUMO",#REF!&lt;&gt;"")</formula>
    </cfRule>
    <cfRule type="expression" dxfId="2754" priority="1582" stopIfTrue="1">
      <formula>AND(OR(#REF!="COMPOSICAO",#REF!="INSUMO",#REF!&lt;&gt;""),#REF!&lt;&gt;"")</formula>
    </cfRule>
  </conditionalFormatting>
  <conditionalFormatting sqref="C623:C624">
    <cfRule type="expression" dxfId="2753" priority="1579" stopIfTrue="1">
      <formula>AND(#REF!&lt;&gt;"COMPOSICAO",#REF!&lt;&gt;"INSUMO",#REF!&lt;&gt;"")</formula>
    </cfRule>
  </conditionalFormatting>
  <conditionalFormatting sqref="C623:C624">
    <cfRule type="expression" dxfId="2752" priority="1580" stopIfTrue="1">
      <formula>AND(OR(#REF!="COMPOSICAO",#REF!="INSUMO",#REF!&lt;&gt;""),#REF!&lt;&gt;"")</formula>
    </cfRule>
  </conditionalFormatting>
  <conditionalFormatting sqref="C618:C619">
    <cfRule type="expression" dxfId="2751" priority="1577" stopIfTrue="1">
      <formula>AND(#REF!&lt;&gt;"COMPOSICAO",#REF!&lt;&gt;"INSUMO",#REF!&lt;&gt;"")</formula>
    </cfRule>
  </conditionalFormatting>
  <conditionalFormatting sqref="C618:C619">
    <cfRule type="expression" dxfId="2750" priority="1578" stopIfTrue="1">
      <formula>AND(OR(#REF!="COMPOSICAO",#REF!="INSUMO",#REF!&lt;&gt;""),#REF!&lt;&gt;"")</formula>
    </cfRule>
  </conditionalFormatting>
  <conditionalFormatting sqref="D618:D622 E617:F622">
    <cfRule type="expression" dxfId="2749" priority="1575" stopIfTrue="1">
      <formula>AND(#REF!&lt;&gt;"COMPOSICAO",#REF!&lt;&gt;"INSUMO",#REF!&lt;&gt;"")</formula>
    </cfRule>
    <cfRule type="expression" dxfId="2748" priority="1576" stopIfTrue="1">
      <formula>AND(OR(#REF!="COMPOSICAO",#REF!="INSUMO",#REF!&lt;&gt;""),#REF!&lt;&gt;"")</formula>
    </cfRule>
  </conditionalFormatting>
  <conditionalFormatting sqref="B619">
    <cfRule type="expression" dxfId="2747" priority="1571" stopIfTrue="1">
      <formula>AND(#REF!&lt;&gt;"COMPOSICAO",#REF!&lt;&gt;"INSUMO",#REF!&lt;&gt;"")</formula>
    </cfRule>
    <cfRule type="expression" dxfId="2746" priority="1572" stopIfTrue="1">
      <formula>AND(OR(#REF!="COMPOSICAO",#REF!="INSUMO",#REF!&lt;&gt;""),#REF!&lt;&gt;"")</formula>
    </cfRule>
  </conditionalFormatting>
  <conditionalFormatting sqref="A617:D617">
    <cfRule type="expression" dxfId="2745" priority="1569" stopIfTrue="1">
      <formula>AND(#REF!&lt;&gt;"COMPOSICAO",#REF!&lt;&gt;"INSUMO",#REF!&lt;&gt;"")</formula>
    </cfRule>
    <cfRule type="expression" dxfId="2744" priority="1570" stopIfTrue="1">
      <formula>AND(OR(#REF!="COMPOSICAO",#REF!="INSUMO",#REF!&lt;&gt;""),#REF!&lt;&gt;"")</formula>
    </cfRule>
  </conditionalFormatting>
  <conditionalFormatting sqref="A616:C616">
    <cfRule type="expression" dxfId="2743" priority="1567" stopIfTrue="1">
      <formula>AND(#REF!&lt;&gt;"COMPOSICAO",#REF!&lt;&gt;"INSUMO",#REF!&lt;&gt;"")</formula>
    </cfRule>
    <cfRule type="expression" dxfId="2742" priority="1568" stopIfTrue="1">
      <formula>AND(OR(#REF!="COMPOSICAO",#REF!="INSUMO",#REF!&lt;&gt;""),#REF!&lt;&gt;"")</formula>
    </cfRule>
  </conditionalFormatting>
  <conditionalFormatting sqref="B618">
    <cfRule type="expression" dxfId="2741" priority="1565" stopIfTrue="1">
      <formula>AND(#REF!&lt;&gt;"COMPOSICAO",#REF!&lt;&gt;"INSUMO",#REF!&lt;&gt;"")</formula>
    </cfRule>
    <cfRule type="expression" dxfId="2740" priority="1566" stopIfTrue="1">
      <formula>AND(OR(#REF!="COMPOSICAO",#REF!="INSUMO",#REF!&lt;&gt;""),#REF!&lt;&gt;"")</formula>
    </cfRule>
  </conditionalFormatting>
  <conditionalFormatting sqref="C626">
    <cfRule type="expression" dxfId="2739" priority="1557" stopIfTrue="1">
      <formula>AND(#REF!&lt;&gt;"COMPOSICAO",#REF!&lt;&gt;"INSUMO",#REF!&lt;&gt;"")</formula>
    </cfRule>
  </conditionalFormatting>
  <conditionalFormatting sqref="C626">
    <cfRule type="expression" dxfId="2738" priority="1558" stopIfTrue="1">
      <formula>AND(OR(#REF!="COMPOSICAO",#REF!="INSUMO",#REF!&lt;&gt;""),#REF!&lt;&gt;"")</formula>
    </cfRule>
  </conditionalFormatting>
  <conditionalFormatting sqref="B626">
    <cfRule type="expression" dxfId="2737" priority="1555" stopIfTrue="1">
      <formula>AND(#REF!&lt;&gt;"COMPOSICAO",#REF!&lt;&gt;"INSUMO",#REF!&lt;&gt;"")</formula>
    </cfRule>
    <cfRule type="expression" dxfId="2736" priority="1556" stopIfTrue="1">
      <formula>AND(OR(#REF!="COMPOSICAO",#REF!="INSUMO",#REF!&lt;&gt;""),#REF!&lt;&gt;"")</formula>
    </cfRule>
  </conditionalFormatting>
  <conditionalFormatting sqref="B627">
    <cfRule type="expression" dxfId="2735" priority="1553" stopIfTrue="1">
      <formula>AND(#REF!&lt;&gt;"COMPOSICAO",#REF!&lt;&gt;"INSUMO",#REF!&lt;&gt;"")</formula>
    </cfRule>
    <cfRule type="expression" dxfId="2734" priority="1554" stopIfTrue="1">
      <formula>AND(OR(#REF!="COMPOSICAO",#REF!="INSUMO",#REF!&lt;&gt;""),#REF!&lt;&gt;"")</formula>
    </cfRule>
  </conditionalFormatting>
  <conditionalFormatting sqref="C627">
    <cfRule type="expression" dxfId="2733" priority="1551" stopIfTrue="1">
      <formula>AND(#REF!&lt;&gt;"COMPOSICAO",#REF!&lt;&gt;"INSUMO",#REF!&lt;&gt;"")</formula>
    </cfRule>
  </conditionalFormatting>
  <conditionalFormatting sqref="C627">
    <cfRule type="expression" dxfId="2732" priority="1552" stopIfTrue="1">
      <formula>AND(OR(#REF!="COMPOSICAO",#REF!="INSUMO",#REF!&lt;&gt;""),#REF!&lt;&gt;"")</formula>
    </cfRule>
  </conditionalFormatting>
  <conditionalFormatting sqref="B623">
    <cfRule type="expression" dxfId="2731" priority="1549" stopIfTrue="1">
      <formula>AND(#REF!&lt;&gt;"COMPOSICAO",#REF!&lt;&gt;"INSUMO",#REF!&lt;&gt;"")</formula>
    </cfRule>
    <cfRule type="expression" dxfId="2730" priority="1550" stopIfTrue="1">
      <formula>AND(OR(#REF!="COMPOSICAO",#REF!="INSUMO",#REF!&lt;&gt;""),#REF!&lt;&gt;"")</formula>
    </cfRule>
  </conditionalFormatting>
  <conditionalFormatting sqref="C620:C622">
    <cfRule type="expression" dxfId="2729" priority="1547" stopIfTrue="1">
      <formula>AND(#REF!&lt;&gt;"COMPOSICAO",#REF!&lt;&gt;"INSUMO",#REF!&lt;&gt;"")</formula>
    </cfRule>
  </conditionalFormatting>
  <conditionalFormatting sqref="C620:C622">
    <cfRule type="expression" dxfId="2728" priority="1548" stopIfTrue="1">
      <formula>AND(OR(#REF!="COMPOSICAO",#REF!="INSUMO",#REF!&lt;&gt;""),#REF!&lt;&gt;"")</formula>
    </cfRule>
  </conditionalFormatting>
  <conditionalFormatting sqref="B620:B622">
    <cfRule type="expression" dxfId="2727" priority="1545" stopIfTrue="1">
      <formula>AND(#REF!&lt;&gt;"COMPOSICAO",#REF!&lt;&gt;"INSUMO",#REF!&lt;&gt;"")</formula>
    </cfRule>
    <cfRule type="expression" dxfId="2726" priority="1546" stopIfTrue="1">
      <formula>AND(OR(#REF!="COMPOSICAO",#REF!="INSUMO",#REF!&lt;&gt;""),#REF!&lt;&gt;"")</formula>
    </cfRule>
  </conditionalFormatting>
  <conditionalFormatting sqref="C625">
    <cfRule type="expression" dxfId="2725" priority="1535" stopIfTrue="1">
      <formula>AND(#REF!&lt;&gt;"COMPOSICAO",#REF!&lt;&gt;"INSUMO",#REF!&lt;&gt;"")</formula>
    </cfRule>
  </conditionalFormatting>
  <conditionalFormatting sqref="C625">
    <cfRule type="expression" dxfId="2724" priority="1536" stopIfTrue="1">
      <formula>AND(OR(#REF!="COMPOSICAO",#REF!="INSUMO",#REF!&lt;&gt;""),#REF!&lt;&gt;"")</formula>
    </cfRule>
  </conditionalFormatting>
  <conditionalFormatting sqref="B625">
    <cfRule type="expression" dxfId="2723" priority="1533" stopIfTrue="1">
      <formula>AND(#REF!&lt;&gt;"COMPOSICAO",#REF!&lt;&gt;"INSUMO",#REF!&lt;&gt;"")</formula>
    </cfRule>
    <cfRule type="expression" dxfId="2722" priority="1534" stopIfTrue="1">
      <formula>AND(OR(#REF!="COMPOSICAO",#REF!="INSUMO",#REF!&lt;&gt;""),#REF!&lt;&gt;"")</formula>
    </cfRule>
  </conditionalFormatting>
  <conditionalFormatting sqref="C634:C642">
    <cfRule type="expression" dxfId="2721" priority="1531" stopIfTrue="1">
      <formula>AND(#REF!&lt;&gt;"COMPOSICAO",#REF!&lt;&gt;"INSUMO",#REF!&lt;&gt;"")</formula>
    </cfRule>
  </conditionalFormatting>
  <conditionalFormatting sqref="C634:C642">
    <cfRule type="expression" dxfId="2720" priority="1532" stopIfTrue="1">
      <formula>AND(OR(#REF!="COMPOSICAO",#REF!="INSUMO",#REF!&lt;&gt;""),#REF!&lt;&gt;"")</formula>
    </cfRule>
  </conditionalFormatting>
  <conditionalFormatting sqref="E633:F638 D634:D638">
    <cfRule type="expression" dxfId="2719" priority="1529" stopIfTrue="1">
      <formula>AND(#REF!&lt;&gt;"COMPOSICAO",#REF!&lt;&gt;"INSUMO",#REF!&lt;&gt;"")</formula>
    </cfRule>
    <cfRule type="expression" dxfId="2718" priority="1530" stopIfTrue="1">
      <formula>AND(OR(#REF!="COMPOSICAO",#REF!="INSUMO",#REF!&lt;&gt;""),#REF!&lt;&gt;"")</formula>
    </cfRule>
  </conditionalFormatting>
  <conditionalFormatting sqref="D643:D644 D639:F642">
    <cfRule type="expression" dxfId="2717" priority="1527" stopIfTrue="1">
      <formula>AND(#REF!&lt;&gt;"COMPOSICAO",#REF!&lt;&gt;"INSUMO",#REF!&lt;&gt;"")</formula>
    </cfRule>
    <cfRule type="expression" dxfId="2716" priority="1528" stopIfTrue="1">
      <formula>AND(OR(#REF!="COMPOSICAO",#REF!="INSUMO",#REF!&lt;&gt;""),#REF!&lt;&gt;"")</formula>
    </cfRule>
  </conditionalFormatting>
  <conditionalFormatting sqref="B636:B638">
    <cfRule type="expression" dxfId="2715" priority="1525" stopIfTrue="1">
      <formula>AND(#REF!&lt;&gt;"COMPOSICAO",#REF!&lt;&gt;"INSUMO",#REF!&lt;&gt;"")</formula>
    </cfRule>
    <cfRule type="expression" dxfId="2714" priority="1526" stopIfTrue="1">
      <formula>AND(OR(#REF!="COMPOSICAO",#REF!="INSUMO",#REF!&lt;&gt;""),#REF!&lt;&gt;"")</formula>
    </cfRule>
  </conditionalFormatting>
  <conditionalFormatting sqref="A633:D633">
    <cfRule type="expression" dxfId="2713" priority="1523" stopIfTrue="1">
      <formula>AND(#REF!&lt;&gt;"COMPOSICAO",#REF!&lt;&gt;"INSUMO",#REF!&lt;&gt;"")</formula>
    </cfRule>
    <cfRule type="expression" dxfId="2712" priority="1524" stopIfTrue="1">
      <formula>AND(OR(#REF!="COMPOSICAO",#REF!="INSUMO",#REF!&lt;&gt;""),#REF!&lt;&gt;"")</formula>
    </cfRule>
  </conditionalFormatting>
  <conditionalFormatting sqref="A632:C632">
    <cfRule type="expression" dxfId="2711" priority="1521" stopIfTrue="1">
      <formula>AND(#REF!&lt;&gt;"COMPOSICAO",#REF!&lt;&gt;"INSUMO",#REF!&lt;&gt;"")</formula>
    </cfRule>
    <cfRule type="expression" dxfId="2710" priority="1522" stopIfTrue="1">
      <formula>AND(OR(#REF!="COMPOSICAO",#REF!="INSUMO",#REF!&lt;&gt;""),#REF!&lt;&gt;"")</formula>
    </cfRule>
  </conditionalFormatting>
  <conditionalFormatting sqref="B634:B635">
    <cfRule type="expression" dxfId="2709" priority="1519" stopIfTrue="1">
      <formula>AND(#REF!&lt;&gt;"COMPOSICAO",#REF!&lt;&gt;"INSUMO",#REF!&lt;&gt;"")</formula>
    </cfRule>
    <cfRule type="expression" dxfId="2708" priority="1520" stopIfTrue="1">
      <formula>AND(OR(#REF!="COMPOSICAO",#REF!="INSUMO",#REF!&lt;&gt;""),#REF!&lt;&gt;"")</formula>
    </cfRule>
  </conditionalFormatting>
  <conditionalFormatting sqref="B643">
    <cfRule type="expression" dxfId="2707" priority="1517" stopIfTrue="1">
      <formula>AND(#REF!&lt;&gt;"COMPOSICAO",#REF!&lt;&gt;"INSUMO",#REF!&lt;&gt;"")</formula>
    </cfRule>
    <cfRule type="expression" dxfId="2706" priority="1518" stopIfTrue="1">
      <formula>AND(OR(#REF!="COMPOSICAO",#REF!="INSUMO",#REF!&lt;&gt;""),#REF!&lt;&gt;"")</formula>
    </cfRule>
  </conditionalFormatting>
  <conditionalFormatting sqref="C643">
    <cfRule type="expression" dxfId="2705" priority="1515" stopIfTrue="1">
      <formula>AND(#REF!&lt;&gt;"COMPOSICAO",#REF!&lt;&gt;"INSUMO",#REF!&lt;&gt;"")</formula>
    </cfRule>
  </conditionalFormatting>
  <conditionalFormatting sqref="C643">
    <cfRule type="expression" dxfId="2704" priority="1516" stopIfTrue="1">
      <formula>AND(OR(#REF!="COMPOSICAO",#REF!="INSUMO",#REF!&lt;&gt;""),#REF!&lt;&gt;"")</formula>
    </cfRule>
  </conditionalFormatting>
  <conditionalFormatting sqref="E643:F644">
    <cfRule type="expression" dxfId="2703" priority="1513" stopIfTrue="1">
      <formula>AND(#REF!&lt;&gt;"COMPOSICAO",#REF!&lt;&gt;"INSUMO",#REF!&lt;&gt;"")</formula>
    </cfRule>
    <cfRule type="expression" dxfId="2702" priority="1514" stopIfTrue="1">
      <formula>AND(OR(#REF!="COMPOSICAO",#REF!="INSUMO",#REF!&lt;&gt;""),#REF!&lt;&gt;"")</formula>
    </cfRule>
  </conditionalFormatting>
  <conditionalFormatting sqref="C644">
    <cfRule type="expression" dxfId="2701" priority="1511" stopIfTrue="1">
      <formula>AND(#REF!&lt;&gt;"COMPOSICAO",#REF!&lt;&gt;"INSUMO",#REF!&lt;&gt;"")</formula>
    </cfRule>
  </conditionalFormatting>
  <conditionalFormatting sqref="C644">
    <cfRule type="expression" dxfId="2700" priority="1512" stopIfTrue="1">
      <formula>AND(OR(#REF!="COMPOSICAO",#REF!="INSUMO",#REF!&lt;&gt;""),#REF!&lt;&gt;"")</formula>
    </cfRule>
  </conditionalFormatting>
  <conditionalFormatting sqref="B644">
    <cfRule type="expression" dxfId="2699" priority="1509" stopIfTrue="1">
      <formula>AND(#REF!&lt;&gt;"COMPOSICAO",#REF!&lt;&gt;"INSUMO",#REF!&lt;&gt;"")</formula>
    </cfRule>
    <cfRule type="expression" dxfId="2698" priority="1510" stopIfTrue="1">
      <formula>AND(OR(#REF!="COMPOSICAO",#REF!="INSUMO",#REF!&lt;&gt;""),#REF!&lt;&gt;"")</formula>
    </cfRule>
  </conditionalFormatting>
  <conditionalFormatting sqref="B639">
    <cfRule type="expression" dxfId="2697" priority="1507" stopIfTrue="1">
      <formula>AND(#REF!&lt;&gt;"COMPOSICAO",#REF!&lt;&gt;"INSUMO",#REF!&lt;&gt;"")</formula>
    </cfRule>
    <cfRule type="expression" dxfId="2696" priority="1508" stopIfTrue="1">
      <formula>AND(OR(#REF!="COMPOSICAO",#REF!="INSUMO",#REF!&lt;&gt;""),#REF!&lt;&gt;"")</formula>
    </cfRule>
  </conditionalFormatting>
  <conditionalFormatting sqref="B640:B641">
    <cfRule type="expression" dxfId="2695" priority="1505" stopIfTrue="1">
      <formula>AND(#REF!&lt;&gt;"COMPOSICAO",#REF!&lt;&gt;"INSUMO",#REF!&lt;&gt;"")</formula>
    </cfRule>
    <cfRule type="expression" dxfId="2694" priority="1506" stopIfTrue="1">
      <formula>AND(OR(#REF!="COMPOSICAO",#REF!="INSUMO",#REF!&lt;&gt;""),#REF!&lt;&gt;"")</formula>
    </cfRule>
  </conditionalFormatting>
  <conditionalFormatting sqref="B642">
    <cfRule type="expression" dxfId="2693" priority="1503" stopIfTrue="1">
      <formula>AND(#REF!&lt;&gt;"COMPOSICAO",#REF!&lt;&gt;"INSUMO",#REF!&lt;&gt;"")</formula>
    </cfRule>
    <cfRule type="expression" dxfId="2692" priority="1504" stopIfTrue="1">
      <formula>AND(OR(#REF!="COMPOSICAO",#REF!="INSUMO",#REF!&lt;&gt;""),#REF!&lt;&gt;"")</formula>
    </cfRule>
  </conditionalFormatting>
  <conditionalFormatting sqref="D656:F663">
    <cfRule type="expression" dxfId="2691" priority="1501" stopIfTrue="1">
      <formula>AND(#REF!&lt;&gt;"COMPOSICAO",#REF!&lt;&gt;"INSUMO",#REF!&lt;&gt;"")</formula>
    </cfRule>
    <cfRule type="expression" dxfId="2690" priority="1502" stopIfTrue="1">
      <formula>AND(OR(#REF!="COMPOSICAO",#REF!="INSUMO",#REF!&lt;&gt;""),#REF!&lt;&gt;"")</formula>
    </cfRule>
  </conditionalFormatting>
  <conditionalFormatting sqref="B657">
    <cfRule type="expression" dxfId="2689" priority="1499" stopIfTrue="1">
      <formula>AND(#REF!&lt;&gt;"COMPOSICAO",#REF!&lt;&gt;"INSUMO",#REF!&lt;&gt;"")</formula>
    </cfRule>
    <cfRule type="expression" dxfId="2688" priority="1500" stopIfTrue="1">
      <formula>AND(OR(#REF!="COMPOSICAO",#REF!="INSUMO",#REF!&lt;&gt;""),#REF!&lt;&gt;"")</formula>
    </cfRule>
  </conditionalFormatting>
  <conditionalFormatting sqref="C656:C657">
    <cfRule type="expression" dxfId="2687" priority="1497" stopIfTrue="1">
      <formula>AND(#REF!&lt;&gt;"COMPOSICAO",#REF!&lt;&gt;"INSUMO",#REF!&lt;&gt;"")</formula>
    </cfRule>
  </conditionalFormatting>
  <conditionalFormatting sqref="C656:C657">
    <cfRule type="expression" dxfId="2686" priority="1498" stopIfTrue="1">
      <formula>AND(OR(#REF!="COMPOSICAO",#REF!="INSUMO",#REF!&lt;&gt;""),#REF!&lt;&gt;"")</formula>
    </cfRule>
  </conditionalFormatting>
  <conditionalFormatting sqref="C651:C652">
    <cfRule type="expression" dxfId="2685" priority="1495" stopIfTrue="1">
      <formula>AND(#REF!&lt;&gt;"COMPOSICAO",#REF!&lt;&gt;"INSUMO",#REF!&lt;&gt;"")</formula>
    </cfRule>
  </conditionalFormatting>
  <conditionalFormatting sqref="C651:C652">
    <cfRule type="expression" dxfId="2684" priority="1496" stopIfTrue="1">
      <formula>AND(OR(#REF!="COMPOSICAO",#REF!="INSUMO",#REF!&lt;&gt;""),#REF!&lt;&gt;"")</formula>
    </cfRule>
  </conditionalFormatting>
  <conditionalFormatting sqref="E650:F655 D651:D655">
    <cfRule type="expression" dxfId="2683" priority="1493" stopIfTrue="1">
      <formula>AND(#REF!&lt;&gt;"COMPOSICAO",#REF!&lt;&gt;"INSUMO",#REF!&lt;&gt;"")</formula>
    </cfRule>
    <cfRule type="expression" dxfId="2682" priority="1494" stopIfTrue="1">
      <formula>AND(OR(#REF!="COMPOSICAO",#REF!="INSUMO",#REF!&lt;&gt;""),#REF!&lt;&gt;"")</formula>
    </cfRule>
  </conditionalFormatting>
  <conditionalFormatting sqref="B652">
    <cfRule type="expression" dxfId="2681" priority="1491" stopIfTrue="1">
      <formula>AND(#REF!&lt;&gt;"COMPOSICAO",#REF!&lt;&gt;"INSUMO",#REF!&lt;&gt;"")</formula>
    </cfRule>
    <cfRule type="expression" dxfId="2680" priority="1492" stopIfTrue="1">
      <formula>AND(OR(#REF!="COMPOSICAO",#REF!="INSUMO",#REF!&lt;&gt;""),#REF!&lt;&gt;"")</formula>
    </cfRule>
  </conditionalFormatting>
  <conditionalFormatting sqref="A650:D650">
    <cfRule type="expression" dxfId="2679" priority="1489" stopIfTrue="1">
      <formula>AND(#REF!&lt;&gt;"COMPOSICAO",#REF!&lt;&gt;"INSUMO",#REF!&lt;&gt;"")</formula>
    </cfRule>
    <cfRule type="expression" dxfId="2678" priority="1490" stopIfTrue="1">
      <formula>AND(OR(#REF!="COMPOSICAO",#REF!="INSUMO",#REF!&lt;&gt;""),#REF!&lt;&gt;"")</formula>
    </cfRule>
  </conditionalFormatting>
  <conditionalFormatting sqref="A649:C649">
    <cfRule type="expression" dxfId="2677" priority="1487" stopIfTrue="1">
      <formula>AND(#REF!&lt;&gt;"COMPOSICAO",#REF!&lt;&gt;"INSUMO",#REF!&lt;&gt;"")</formula>
    </cfRule>
    <cfRule type="expression" dxfId="2676" priority="1488" stopIfTrue="1">
      <formula>AND(OR(#REF!="COMPOSICAO",#REF!="INSUMO",#REF!&lt;&gt;""),#REF!&lt;&gt;"")</formula>
    </cfRule>
  </conditionalFormatting>
  <conditionalFormatting sqref="B651">
    <cfRule type="expression" dxfId="2675" priority="1485" stopIfTrue="1">
      <formula>AND(#REF!&lt;&gt;"COMPOSICAO",#REF!&lt;&gt;"INSUMO",#REF!&lt;&gt;"")</formula>
    </cfRule>
    <cfRule type="expression" dxfId="2674" priority="1486" stopIfTrue="1">
      <formula>AND(OR(#REF!="COMPOSICAO",#REF!="INSUMO",#REF!&lt;&gt;""),#REF!&lt;&gt;"")</formula>
    </cfRule>
  </conditionalFormatting>
  <conditionalFormatting sqref="C662">
    <cfRule type="expression" dxfId="2673" priority="1483" stopIfTrue="1">
      <formula>AND(#REF!&lt;&gt;"COMPOSICAO",#REF!&lt;&gt;"INSUMO",#REF!&lt;&gt;"")</formula>
    </cfRule>
  </conditionalFormatting>
  <conditionalFormatting sqref="C662">
    <cfRule type="expression" dxfId="2672" priority="1484" stopIfTrue="1">
      <formula>AND(OR(#REF!="COMPOSICAO",#REF!="INSUMO",#REF!&lt;&gt;""),#REF!&lt;&gt;"")</formula>
    </cfRule>
  </conditionalFormatting>
  <conditionalFormatting sqref="B662">
    <cfRule type="expression" dxfId="2671" priority="1481" stopIfTrue="1">
      <formula>AND(#REF!&lt;&gt;"COMPOSICAO",#REF!&lt;&gt;"INSUMO",#REF!&lt;&gt;"")</formula>
    </cfRule>
    <cfRule type="expression" dxfId="2670" priority="1482" stopIfTrue="1">
      <formula>AND(OR(#REF!="COMPOSICAO",#REF!="INSUMO",#REF!&lt;&gt;""),#REF!&lt;&gt;"")</formula>
    </cfRule>
  </conditionalFormatting>
  <conditionalFormatting sqref="B663">
    <cfRule type="expression" dxfId="2669" priority="1479" stopIfTrue="1">
      <formula>AND(#REF!&lt;&gt;"COMPOSICAO",#REF!&lt;&gt;"INSUMO",#REF!&lt;&gt;"")</formula>
    </cfRule>
    <cfRule type="expression" dxfId="2668" priority="1480" stopIfTrue="1">
      <formula>AND(OR(#REF!="COMPOSICAO",#REF!="INSUMO",#REF!&lt;&gt;""),#REF!&lt;&gt;"")</formula>
    </cfRule>
  </conditionalFormatting>
  <conditionalFormatting sqref="C663">
    <cfRule type="expression" dxfId="2667" priority="1477" stopIfTrue="1">
      <formula>AND(#REF!&lt;&gt;"COMPOSICAO",#REF!&lt;&gt;"INSUMO",#REF!&lt;&gt;"")</formula>
    </cfRule>
  </conditionalFormatting>
  <conditionalFormatting sqref="C663">
    <cfRule type="expression" dxfId="2666" priority="1478" stopIfTrue="1">
      <formula>AND(OR(#REF!="COMPOSICAO",#REF!="INSUMO",#REF!&lt;&gt;""),#REF!&lt;&gt;"")</formula>
    </cfRule>
  </conditionalFormatting>
  <conditionalFormatting sqref="B656">
    <cfRule type="expression" dxfId="2665" priority="1475" stopIfTrue="1">
      <formula>AND(#REF!&lt;&gt;"COMPOSICAO",#REF!&lt;&gt;"INSUMO",#REF!&lt;&gt;"")</formula>
    </cfRule>
    <cfRule type="expression" dxfId="2664" priority="1476" stopIfTrue="1">
      <formula>AND(OR(#REF!="COMPOSICAO",#REF!="INSUMO",#REF!&lt;&gt;""),#REF!&lt;&gt;"")</formula>
    </cfRule>
  </conditionalFormatting>
  <conditionalFormatting sqref="C653:C655">
    <cfRule type="expression" dxfId="2663" priority="1473" stopIfTrue="1">
      <formula>AND(#REF!&lt;&gt;"COMPOSICAO",#REF!&lt;&gt;"INSUMO",#REF!&lt;&gt;"")</formula>
    </cfRule>
  </conditionalFormatting>
  <conditionalFormatting sqref="C653:C655">
    <cfRule type="expression" dxfId="2662" priority="1474" stopIfTrue="1">
      <formula>AND(OR(#REF!="COMPOSICAO",#REF!="INSUMO",#REF!&lt;&gt;""),#REF!&lt;&gt;"")</formula>
    </cfRule>
  </conditionalFormatting>
  <conditionalFormatting sqref="B653:B655">
    <cfRule type="expression" dxfId="2661" priority="1471" stopIfTrue="1">
      <formula>AND(#REF!&lt;&gt;"COMPOSICAO",#REF!&lt;&gt;"INSUMO",#REF!&lt;&gt;"")</formula>
    </cfRule>
    <cfRule type="expression" dxfId="2660" priority="1472" stopIfTrue="1">
      <formula>AND(OR(#REF!="COMPOSICAO",#REF!="INSUMO",#REF!&lt;&gt;""),#REF!&lt;&gt;"")</formula>
    </cfRule>
  </conditionalFormatting>
  <conditionalFormatting sqref="C658:C661">
    <cfRule type="expression" dxfId="2659" priority="1469" stopIfTrue="1">
      <formula>AND(#REF!&lt;&gt;"COMPOSICAO",#REF!&lt;&gt;"INSUMO",#REF!&lt;&gt;"")</formula>
    </cfRule>
  </conditionalFormatting>
  <conditionalFormatting sqref="C658:C661">
    <cfRule type="expression" dxfId="2658" priority="1470" stopIfTrue="1">
      <formula>AND(OR(#REF!="COMPOSICAO",#REF!="INSUMO",#REF!&lt;&gt;""),#REF!&lt;&gt;"")</formula>
    </cfRule>
  </conditionalFormatting>
  <conditionalFormatting sqref="B658 B660:B661">
    <cfRule type="expression" dxfId="2657" priority="1467" stopIfTrue="1">
      <formula>AND(#REF!&lt;&gt;"COMPOSICAO",#REF!&lt;&gt;"INSUMO",#REF!&lt;&gt;"")</formula>
    </cfRule>
    <cfRule type="expression" dxfId="2656" priority="1468" stopIfTrue="1">
      <formula>AND(OR(#REF!="COMPOSICAO",#REF!="INSUMO",#REF!&lt;&gt;""),#REF!&lt;&gt;"")</formula>
    </cfRule>
  </conditionalFormatting>
  <conditionalFormatting sqref="B659">
    <cfRule type="expression" dxfId="2655" priority="1465" stopIfTrue="1">
      <formula>AND(#REF!&lt;&gt;"COMPOSICAO",#REF!&lt;&gt;"INSUMO",#REF!&lt;&gt;"")</formula>
    </cfRule>
    <cfRule type="expression" dxfId="2654" priority="1466" stopIfTrue="1">
      <formula>AND(OR(#REF!="COMPOSICAO",#REF!="INSUMO",#REF!&lt;&gt;""),#REF!&lt;&gt;"")</formula>
    </cfRule>
  </conditionalFormatting>
  <conditionalFormatting sqref="C670:C678">
    <cfRule type="expression" dxfId="2653" priority="1463" stopIfTrue="1">
      <formula>AND(#REF!&lt;&gt;"COMPOSICAO",#REF!&lt;&gt;"INSUMO",#REF!&lt;&gt;"")</formula>
    </cfRule>
  </conditionalFormatting>
  <conditionalFormatting sqref="C670:C678">
    <cfRule type="expression" dxfId="2652" priority="1464" stopIfTrue="1">
      <formula>AND(OR(#REF!="COMPOSICAO",#REF!="INSUMO",#REF!&lt;&gt;""),#REF!&lt;&gt;"")</formula>
    </cfRule>
  </conditionalFormatting>
  <conditionalFormatting sqref="E669:F674 D670:D674">
    <cfRule type="expression" dxfId="2651" priority="1461" stopIfTrue="1">
      <formula>AND(#REF!&lt;&gt;"COMPOSICAO",#REF!&lt;&gt;"INSUMO",#REF!&lt;&gt;"")</formula>
    </cfRule>
    <cfRule type="expression" dxfId="2650" priority="1462" stopIfTrue="1">
      <formula>AND(OR(#REF!="COMPOSICAO",#REF!="INSUMO",#REF!&lt;&gt;""),#REF!&lt;&gt;"")</formula>
    </cfRule>
  </conditionalFormatting>
  <conditionalFormatting sqref="D679:D680 D675:F678">
    <cfRule type="expression" dxfId="2649" priority="1459" stopIfTrue="1">
      <formula>AND(#REF!&lt;&gt;"COMPOSICAO",#REF!&lt;&gt;"INSUMO",#REF!&lt;&gt;"")</formula>
    </cfRule>
    <cfRule type="expression" dxfId="2648" priority="1460" stopIfTrue="1">
      <formula>AND(OR(#REF!="COMPOSICAO",#REF!="INSUMO",#REF!&lt;&gt;""),#REF!&lt;&gt;"")</formula>
    </cfRule>
  </conditionalFormatting>
  <conditionalFormatting sqref="B672:B674">
    <cfRule type="expression" dxfId="2647" priority="1457" stopIfTrue="1">
      <formula>AND(#REF!&lt;&gt;"COMPOSICAO",#REF!&lt;&gt;"INSUMO",#REF!&lt;&gt;"")</formula>
    </cfRule>
    <cfRule type="expression" dxfId="2646" priority="1458" stopIfTrue="1">
      <formula>AND(OR(#REF!="COMPOSICAO",#REF!="INSUMO",#REF!&lt;&gt;""),#REF!&lt;&gt;"")</formula>
    </cfRule>
  </conditionalFormatting>
  <conditionalFormatting sqref="A669:D669">
    <cfRule type="expression" dxfId="2645" priority="1455" stopIfTrue="1">
      <formula>AND(#REF!&lt;&gt;"COMPOSICAO",#REF!&lt;&gt;"INSUMO",#REF!&lt;&gt;"")</formula>
    </cfRule>
    <cfRule type="expression" dxfId="2644" priority="1456" stopIfTrue="1">
      <formula>AND(OR(#REF!="COMPOSICAO",#REF!="INSUMO",#REF!&lt;&gt;""),#REF!&lt;&gt;"")</formula>
    </cfRule>
  </conditionalFormatting>
  <conditionalFormatting sqref="A668:C668">
    <cfRule type="expression" dxfId="2643" priority="1453" stopIfTrue="1">
      <formula>AND(#REF!&lt;&gt;"COMPOSICAO",#REF!&lt;&gt;"INSUMO",#REF!&lt;&gt;"")</formula>
    </cfRule>
    <cfRule type="expression" dxfId="2642" priority="1454" stopIfTrue="1">
      <formula>AND(OR(#REF!="COMPOSICAO",#REF!="INSUMO",#REF!&lt;&gt;""),#REF!&lt;&gt;"")</formula>
    </cfRule>
  </conditionalFormatting>
  <conditionalFormatting sqref="B670:B671">
    <cfRule type="expression" dxfId="2641" priority="1451" stopIfTrue="1">
      <formula>AND(#REF!&lt;&gt;"COMPOSICAO",#REF!&lt;&gt;"INSUMO",#REF!&lt;&gt;"")</formula>
    </cfRule>
    <cfRule type="expression" dxfId="2640" priority="1452" stopIfTrue="1">
      <formula>AND(OR(#REF!="COMPOSICAO",#REF!="INSUMO",#REF!&lt;&gt;""),#REF!&lt;&gt;"")</formula>
    </cfRule>
  </conditionalFormatting>
  <conditionalFormatting sqref="B679">
    <cfRule type="expression" dxfId="2639" priority="1449" stopIfTrue="1">
      <formula>AND(#REF!&lt;&gt;"COMPOSICAO",#REF!&lt;&gt;"INSUMO",#REF!&lt;&gt;"")</formula>
    </cfRule>
    <cfRule type="expression" dxfId="2638" priority="1450" stopIfTrue="1">
      <formula>AND(OR(#REF!="COMPOSICAO",#REF!="INSUMO",#REF!&lt;&gt;""),#REF!&lt;&gt;"")</formula>
    </cfRule>
  </conditionalFormatting>
  <conditionalFormatting sqref="C679">
    <cfRule type="expression" dxfId="2637" priority="1447" stopIfTrue="1">
      <formula>AND(#REF!&lt;&gt;"COMPOSICAO",#REF!&lt;&gt;"INSUMO",#REF!&lt;&gt;"")</formula>
    </cfRule>
  </conditionalFormatting>
  <conditionalFormatting sqref="C679">
    <cfRule type="expression" dxfId="2636" priority="1448" stopIfTrue="1">
      <formula>AND(OR(#REF!="COMPOSICAO",#REF!="INSUMO",#REF!&lt;&gt;""),#REF!&lt;&gt;"")</formula>
    </cfRule>
  </conditionalFormatting>
  <conditionalFormatting sqref="E679:F680">
    <cfRule type="expression" dxfId="2635" priority="1445" stopIfTrue="1">
      <formula>AND(#REF!&lt;&gt;"COMPOSICAO",#REF!&lt;&gt;"INSUMO",#REF!&lt;&gt;"")</formula>
    </cfRule>
    <cfRule type="expression" dxfId="2634" priority="1446" stopIfTrue="1">
      <formula>AND(OR(#REF!="COMPOSICAO",#REF!="INSUMO",#REF!&lt;&gt;""),#REF!&lt;&gt;"")</formula>
    </cfRule>
  </conditionalFormatting>
  <conditionalFormatting sqref="C680">
    <cfRule type="expression" dxfId="2633" priority="1443" stopIfTrue="1">
      <formula>AND(#REF!&lt;&gt;"COMPOSICAO",#REF!&lt;&gt;"INSUMO",#REF!&lt;&gt;"")</formula>
    </cfRule>
  </conditionalFormatting>
  <conditionalFormatting sqref="C680">
    <cfRule type="expression" dxfId="2632" priority="1444" stopIfTrue="1">
      <formula>AND(OR(#REF!="COMPOSICAO",#REF!="INSUMO",#REF!&lt;&gt;""),#REF!&lt;&gt;"")</formula>
    </cfRule>
  </conditionalFormatting>
  <conditionalFormatting sqref="B680">
    <cfRule type="expression" dxfId="2631" priority="1441" stopIfTrue="1">
      <formula>AND(#REF!&lt;&gt;"COMPOSICAO",#REF!&lt;&gt;"INSUMO",#REF!&lt;&gt;"")</formula>
    </cfRule>
    <cfRule type="expression" dxfId="2630" priority="1442" stopIfTrue="1">
      <formula>AND(OR(#REF!="COMPOSICAO",#REF!="INSUMO",#REF!&lt;&gt;""),#REF!&lt;&gt;"")</formula>
    </cfRule>
  </conditionalFormatting>
  <conditionalFormatting sqref="B675">
    <cfRule type="expression" dxfId="2629" priority="1439" stopIfTrue="1">
      <formula>AND(#REF!&lt;&gt;"COMPOSICAO",#REF!&lt;&gt;"INSUMO",#REF!&lt;&gt;"")</formula>
    </cfRule>
    <cfRule type="expression" dxfId="2628" priority="1440" stopIfTrue="1">
      <formula>AND(OR(#REF!="COMPOSICAO",#REF!="INSUMO",#REF!&lt;&gt;""),#REF!&lt;&gt;"")</formula>
    </cfRule>
  </conditionalFormatting>
  <conditionalFormatting sqref="B676:B677">
    <cfRule type="expression" dxfId="2627" priority="1437" stopIfTrue="1">
      <formula>AND(#REF!&lt;&gt;"COMPOSICAO",#REF!&lt;&gt;"INSUMO",#REF!&lt;&gt;"")</formula>
    </cfRule>
    <cfRule type="expression" dxfId="2626" priority="1438" stopIfTrue="1">
      <formula>AND(OR(#REF!="COMPOSICAO",#REF!="INSUMO",#REF!&lt;&gt;""),#REF!&lt;&gt;"")</formula>
    </cfRule>
  </conditionalFormatting>
  <conditionalFormatting sqref="B678">
    <cfRule type="expression" dxfId="2625" priority="1435" stopIfTrue="1">
      <formula>AND(#REF!&lt;&gt;"COMPOSICAO",#REF!&lt;&gt;"INSUMO",#REF!&lt;&gt;"")</formula>
    </cfRule>
    <cfRule type="expression" dxfId="2624" priority="1436" stopIfTrue="1">
      <formula>AND(OR(#REF!="COMPOSICAO",#REF!="INSUMO",#REF!&lt;&gt;""),#REF!&lt;&gt;"")</formula>
    </cfRule>
  </conditionalFormatting>
  <conditionalFormatting sqref="B693">
    <cfRule type="expression" dxfId="2623" priority="1431" stopIfTrue="1">
      <formula>AND(#REF!&lt;&gt;"COMPOSICAO",#REF!&lt;&gt;"INSUMO",#REF!&lt;&gt;"")</formula>
    </cfRule>
    <cfRule type="expression" dxfId="2622" priority="1432" stopIfTrue="1">
      <formula>AND(OR(#REF!="COMPOSICAO",#REF!="INSUMO",#REF!&lt;&gt;""),#REF!&lt;&gt;"")</formula>
    </cfRule>
  </conditionalFormatting>
  <conditionalFormatting sqref="C692:C693">
    <cfRule type="expression" dxfId="2621" priority="1429" stopIfTrue="1">
      <formula>AND(#REF!&lt;&gt;"COMPOSICAO",#REF!&lt;&gt;"INSUMO",#REF!&lt;&gt;"")</formula>
    </cfRule>
  </conditionalFormatting>
  <conditionalFormatting sqref="C692:C693">
    <cfRule type="expression" dxfId="2620" priority="1430" stopIfTrue="1">
      <formula>AND(OR(#REF!="COMPOSICAO",#REF!="INSUMO",#REF!&lt;&gt;""),#REF!&lt;&gt;"")</formula>
    </cfRule>
  </conditionalFormatting>
  <conditionalFormatting sqref="C687:C688">
    <cfRule type="expression" dxfId="2619" priority="1427" stopIfTrue="1">
      <formula>AND(#REF!&lt;&gt;"COMPOSICAO",#REF!&lt;&gt;"INSUMO",#REF!&lt;&gt;"")</formula>
    </cfRule>
  </conditionalFormatting>
  <conditionalFormatting sqref="C687:C688">
    <cfRule type="expression" dxfId="2618" priority="1428" stopIfTrue="1">
      <formula>AND(OR(#REF!="COMPOSICAO",#REF!="INSUMO",#REF!&lt;&gt;""),#REF!&lt;&gt;"")</formula>
    </cfRule>
  </conditionalFormatting>
  <conditionalFormatting sqref="E686:F691 D687:D691">
    <cfRule type="expression" dxfId="2617" priority="1425" stopIfTrue="1">
      <formula>AND(#REF!&lt;&gt;"COMPOSICAO",#REF!&lt;&gt;"INSUMO",#REF!&lt;&gt;"")</formula>
    </cfRule>
    <cfRule type="expression" dxfId="2616" priority="1426" stopIfTrue="1">
      <formula>AND(OR(#REF!="COMPOSICAO",#REF!="INSUMO",#REF!&lt;&gt;""),#REF!&lt;&gt;"")</formula>
    </cfRule>
  </conditionalFormatting>
  <conditionalFormatting sqref="B688">
    <cfRule type="expression" dxfId="2615" priority="1423" stopIfTrue="1">
      <formula>AND(#REF!&lt;&gt;"COMPOSICAO",#REF!&lt;&gt;"INSUMO",#REF!&lt;&gt;"")</formula>
    </cfRule>
    <cfRule type="expression" dxfId="2614" priority="1424" stopIfTrue="1">
      <formula>AND(OR(#REF!="COMPOSICAO",#REF!="INSUMO",#REF!&lt;&gt;""),#REF!&lt;&gt;"")</formula>
    </cfRule>
  </conditionalFormatting>
  <conditionalFormatting sqref="A686:D686">
    <cfRule type="expression" dxfId="2613" priority="1421" stopIfTrue="1">
      <formula>AND(#REF!&lt;&gt;"COMPOSICAO",#REF!&lt;&gt;"INSUMO",#REF!&lt;&gt;"")</formula>
    </cfRule>
    <cfRule type="expression" dxfId="2612" priority="1422" stopIfTrue="1">
      <formula>AND(OR(#REF!="COMPOSICAO",#REF!="INSUMO",#REF!&lt;&gt;""),#REF!&lt;&gt;"")</formula>
    </cfRule>
  </conditionalFormatting>
  <conditionalFormatting sqref="A685:C685">
    <cfRule type="expression" dxfId="2611" priority="1419" stopIfTrue="1">
      <formula>AND(#REF!&lt;&gt;"COMPOSICAO",#REF!&lt;&gt;"INSUMO",#REF!&lt;&gt;"")</formula>
    </cfRule>
    <cfRule type="expression" dxfId="2610" priority="1420" stopIfTrue="1">
      <formula>AND(OR(#REF!="COMPOSICAO",#REF!="INSUMO",#REF!&lt;&gt;""),#REF!&lt;&gt;"")</formula>
    </cfRule>
  </conditionalFormatting>
  <conditionalFormatting sqref="B687">
    <cfRule type="expression" dxfId="2609" priority="1417" stopIfTrue="1">
      <formula>AND(#REF!&lt;&gt;"COMPOSICAO",#REF!&lt;&gt;"INSUMO",#REF!&lt;&gt;"")</formula>
    </cfRule>
    <cfRule type="expression" dxfId="2608" priority="1418" stopIfTrue="1">
      <formula>AND(OR(#REF!="COMPOSICAO",#REF!="INSUMO",#REF!&lt;&gt;""),#REF!&lt;&gt;"")</formula>
    </cfRule>
  </conditionalFormatting>
  <conditionalFormatting sqref="B698">
    <cfRule type="expression" dxfId="2607" priority="1411" stopIfTrue="1">
      <formula>AND(#REF!&lt;&gt;"COMPOSICAO",#REF!&lt;&gt;"INSUMO",#REF!&lt;&gt;"")</formula>
    </cfRule>
    <cfRule type="expression" dxfId="2606" priority="1412" stopIfTrue="1">
      <formula>AND(OR(#REF!="COMPOSICAO",#REF!="INSUMO",#REF!&lt;&gt;""),#REF!&lt;&gt;"")</formula>
    </cfRule>
  </conditionalFormatting>
  <conditionalFormatting sqref="C698">
    <cfRule type="expression" dxfId="2605" priority="1409" stopIfTrue="1">
      <formula>AND(#REF!&lt;&gt;"COMPOSICAO",#REF!&lt;&gt;"INSUMO",#REF!&lt;&gt;"")</formula>
    </cfRule>
  </conditionalFormatting>
  <conditionalFormatting sqref="C698">
    <cfRule type="expression" dxfId="2604" priority="1410" stopIfTrue="1">
      <formula>AND(OR(#REF!="COMPOSICAO",#REF!="INSUMO",#REF!&lt;&gt;""),#REF!&lt;&gt;"")</formula>
    </cfRule>
  </conditionalFormatting>
  <conditionalFormatting sqref="B692">
    <cfRule type="expression" dxfId="2603" priority="1407" stopIfTrue="1">
      <formula>AND(#REF!&lt;&gt;"COMPOSICAO",#REF!&lt;&gt;"INSUMO",#REF!&lt;&gt;"")</formula>
    </cfRule>
    <cfRule type="expression" dxfId="2602" priority="1408" stopIfTrue="1">
      <formula>AND(OR(#REF!="COMPOSICAO",#REF!="INSUMO",#REF!&lt;&gt;""),#REF!&lt;&gt;"")</formula>
    </cfRule>
  </conditionalFormatting>
  <conditionalFormatting sqref="C689:C691">
    <cfRule type="expression" dxfId="2601" priority="1405" stopIfTrue="1">
      <formula>AND(#REF!&lt;&gt;"COMPOSICAO",#REF!&lt;&gt;"INSUMO",#REF!&lt;&gt;"")</formula>
    </cfRule>
  </conditionalFormatting>
  <conditionalFormatting sqref="C689:C691">
    <cfRule type="expression" dxfId="2600" priority="1406" stopIfTrue="1">
      <formula>AND(OR(#REF!="COMPOSICAO",#REF!="INSUMO",#REF!&lt;&gt;""),#REF!&lt;&gt;"")</formula>
    </cfRule>
  </conditionalFormatting>
  <conditionalFormatting sqref="B689:B691">
    <cfRule type="expression" dxfId="2599" priority="1403" stopIfTrue="1">
      <formula>AND(#REF!&lt;&gt;"COMPOSICAO",#REF!&lt;&gt;"INSUMO",#REF!&lt;&gt;"")</formula>
    </cfRule>
    <cfRule type="expression" dxfId="2598" priority="1404" stopIfTrue="1">
      <formula>AND(OR(#REF!="COMPOSICAO",#REF!="INSUMO",#REF!&lt;&gt;""),#REF!&lt;&gt;"")</formula>
    </cfRule>
  </conditionalFormatting>
  <conditionalFormatting sqref="C694:C697">
    <cfRule type="expression" dxfId="2597" priority="1401" stopIfTrue="1">
      <formula>AND(#REF!&lt;&gt;"COMPOSICAO",#REF!&lt;&gt;"INSUMO",#REF!&lt;&gt;"")</formula>
    </cfRule>
  </conditionalFormatting>
  <conditionalFormatting sqref="C694:C697">
    <cfRule type="expression" dxfId="2596" priority="1402" stopIfTrue="1">
      <formula>AND(OR(#REF!="COMPOSICAO",#REF!="INSUMO",#REF!&lt;&gt;""),#REF!&lt;&gt;"")</formula>
    </cfRule>
  </conditionalFormatting>
  <conditionalFormatting sqref="B694 B696:B697">
    <cfRule type="expression" dxfId="2595" priority="1399" stopIfTrue="1">
      <formula>AND(#REF!&lt;&gt;"COMPOSICAO",#REF!&lt;&gt;"INSUMO",#REF!&lt;&gt;"")</formula>
    </cfRule>
    <cfRule type="expression" dxfId="2594" priority="1400" stopIfTrue="1">
      <formula>AND(OR(#REF!="COMPOSICAO",#REF!="INSUMO",#REF!&lt;&gt;""),#REF!&lt;&gt;"")</formula>
    </cfRule>
  </conditionalFormatting>
  <conditionalFormatting sqref="B695">
    <cfRule type="expression" dxfId="2593" priority="1397" stopIfTrue="1">
      <formula>AND(#REF!&lt;&gt;"COMPOSICAO",#REF!&lt;&gt;"INSUMO",#REF!&lt;&gt;"")</formula>
    </cfRule>
    <cfRule type="expression" dxfId="2592" priority="1398" stopIfTrue="1">
      <formula>AND(OR(#REF!="COMPOSICAO",#REF!="INSUMO",#REF!&lt;&gt;""),#REF!&lt;&gt;"")</formula>
    </cfRule>
  </conditionalFormatting>
  <conditionalFormatting sqref="C705:C713">
    <cfRule type="expression" dxfId="2591" priority="1395" stopIfTrue="1">
      <formula>AND(#REF!&lt;&gt;"COMPOSICAO",#REF!&lt;&gt;"INSUMO",#REF!&lt;&gt;"")</formula>
    </cfRule>
  </conditionalFormatting>
  <conditionalFormatting sqref="C705:C713">
    <cfRule type="expression" dxfId="2590" priority="1396" stopIfTrue="1">
      <formula>AND(OR(#REF!="COMPOSICAO",#REF!="INSUMO",#REF!&lt;&gt;""),#REF!&lt;&gt;"")</formula>
    </cfRule>
  </conditionalFormatting>
  <conditionalFormatting sqref="E704:F709 D705:D709">
    <cfRule type="expression" dxfId="2589" priority="1393" stopIfTrue="1">
      <formula>AND(#REF!&lt;&gt;"COMPOSICAO",#REF!&lt;&gt;"INSUMO",#REF!&lt;&gt;"")</formula>
    </cfRule>
    <cfRule type="expression" dxfId="2588" priority="1394" stopIfTrue="1">
      <formula>AND(OR(#REF!="COMPOSICAO",#REF!="INSUMO",#REF!&lt;&gt;""),#REF!&lt;&gt;"")</formula>
    </cfRule>
  </conditionalFormatting>
  <conditionalFormatting sqref="D714:D715 D710:F713">
    <cfRule type="expression" dxfId="2587" priority="1391" stopIfTrue="1">
      <formula>AND(#REF!&lt;&gt;"COMPOSICAO",#REF!&lt;&gt;"INSUMO",#REF!&lt;&gt;"")</formula>
    </cfRule>
    <cfRule type="expression" dxfId="2586" priority="1392" stopIfTrue="1">
      <formula>AND(OR(#REF!="COMPOSICAO",#REF!="INSUMO",#REF!&lt;&gt;""),#REF!&lt;&gt;"")</formula>
    </cfRule>
  </conditionalFormatting>
  <conditionalFormatting sqref="B707:B709">
    <cfRule type="expression" dxfId="2585" priority="1389" stopIfTrue="1">
      <formula>AND(#REF!&lt;&gt;"COMPOSICAO",#REF!&lt;&gt;"INSUMO",#REF!&lt;&gt;"")</formula>
    </cfRule>
    <cfRule type="expression" dxfId="2584" priority="1390" stopIfTrue="1">
      <formula>AND(OR(#REF!="COMPOSICAO",#REF!="INSUMO",#REF!&lt;&gt;""),#REF!&lt;&gt;"")</formula>
    </cfRule>
  </conditionalFormatting>
  <conditionalFormatting sqref="A704:D704">
    <cfRule type="expression" dxfId="2583" priority="1387" stopIfTrue="1">
      <formula>AND(#REF!&lt;&gt;"COMPOSICAO",#REF!&lt;&gt;"INSUMO",#REF!&lt;&gt;"")</formula>
    </cfRule>
    <cfRule type="expression" dxfId="2582" priority="1388" stopIfTrue="1">
      <formula>AND(OR(#REF!="COMPOSICAO",#REF!="INSUMO",#REF!&lt;&gt;""),#REF!&lt;&gt;"")</formula>
    </cfRule>
  </conditionalFormatting>
  <conditionalFormatting sqref="A703:C703">
    <cfRule type="expression" dxfId="2581" priority="1385" stopIfTrue="1">
      <formula>AND(#REF!&lt;&gt;"COMPOSICAO",#REF!&lt;&gt;"INSUMO",#REF!&lt;&gt;"")</formula>
    </cfRule>
    <cfRule type="expression" dxfId="2580" priority="1386" stopIfTrue="1">
      <formula>AND(OR(#REF!="COMPOSICAO",#REF!="INSUMO",#REF!&lt;&gt;""),#REF!&lt;&gt;"")</formula>
    </cfRule>
  </conditionalFormatting>
  <conditionalFormatting sqref="B705:B706">
    <cfRule type="expression" dxfId="2579" priority="1383" stopIfTrue="1">
      <formula>AND(#REF!&lt;&gt;"COMPOSICAO",#REF!&lt;&gt;"INSUMO",#REF!&lt;&gt;"")</formula>
    </cfRule>
    <cfRule type="expression" dxfId="2578" priority="1384" stopIfTrue="1">
      <formula>AND(OR(#REF!="COMPOSICAO",#REF!="INSUMO",#REF!&lt;&gt;""),#REF!&lt;&gt;"")</formula>
    </cfRule>
  </conditionalFormatting>
  <conditionalFormatting sqref="B714">
    <cfRule type="expression" dxfId="2577" priority="1381" stopIfTrue="1">
      <formula>AND(#REF!&lt;&gt;"COMPOSICAO",#REF!&lt;&gt;"INSUMO",#REF!&lt;&gt;"")</formula>
    </cfRule>
    <cfRule type="expression" dxfId="2576" priority="1382" stopIfTrue="1">
      <formula>AND(OR(#REF!="COMPOSICAO",#REF!="INSUMO",#REF!&lt;&gt;""),#REF!&lt;&gt;"")</formula>
    </cfRule>
  </conditionalFormatting>
  <conditionalFormatting sqref="C714">
    <cfRule type="expression" dxfId="2575" priority="1379" stopIfTrue="1">
      <formula>AND(#REF!&lt;&gt;"COMPOSICAO",#REF!&lt;&gt;"INSUMO",#REF!&lt;&gt;"")</formula>
    </cfRule>
  </conditionalFormatting>
  <conditionalFormatting sqref="C714">
    <cfRule type="expression" dxfId="2574" priority="1380" stopIfTrue="1">
      <formula>AND(OR(#REF!="COMPOSICAO",#REF!="INSUMO",#REF!&lt;&gt;""),#REF!&lt;&gt;"")</formula>
    </cfRule>
  </conditionalFormatting>
  <conditionalFormatting sqref="E714:F715">
    <cfRule type="expression" dxfId="2573" priority="1377" stopIfTrue="1">
      <formula>AND(#REF!&lt;&gt;"COMPOSICAO",#REF!&lt;&gt;"INSUMO",#REF!&lt;&gt;"")</formula>
    </cfRule>
    <cfRule type="expression" dxfId="2572" priority="1378" stopIfTrue="1">
      <formula>AND(OR(#REF!="COMPOSICAO",#REF!="INSUMO",#REF!&lt;&gt;""),#REF!&lt;&gt;"")</formula>
    </cfRule>
  </conditionalFormatting>
  <conditionalFormatting sqref="C715">
    <cfRule type="expression" dxfId="2571" priority="1375" stopIfTrue="1">
      <formula>AND(#REF!&lt;&gt;"COMPOSICAO",#REF!&lt;&gt;"INSUMO",#REF!&lt;&gt;"")</formula>
    </cfRule>
  </conditionalFormatting>
  <conditionalFormatting sqref="C715">
    <cfRule type="expression" dxfId="2570" priority="1376" stopIfTrue="1">
      <formula>AND(OR(#REF!="COMPOSICAO",#REF!="INSUMO",#REF!&lt;&gt;""),#REF!&lt;&gt;"")</formula>
    </cfRule>
  </conditionalFormatting>
  <conditionalFormatting sqref="B715">
    <cfRule type="expression" dxfId="2569" priority="1373" stopIfTrue="1">
      <formula>AND(#REF!&lt;&gt;"COMPOSICAO",#REF!&lt;&gt;"INSUMO",#REF!&lt;&gt;"")</formula>
    </cfRule>
    <cfRule type="expression" dxfId="2568" priority="1374" stopIfTrue="1">
      <formula>AND(OR(#REF!="COMPOSICAO",#REF!="INSUMO",#REF!&lt;&gt;""),#REF!&lt;&gt;"")</formula>
    </cfRule>
  </conditionalFormatting>
  <conditionalFormatting sqref="B710">
    <cfRule type="expression" dxfId="2567" priority="1371" stopIfTrue="1">
      <formula>AND(#REF!&lt;&gt;"COMPOSICAO",#REF!&lt;&gt;"INSUMO",#REF!&lt;&gt;"")</formula>
    </cfRule>
    <cfRule type="expression" dxfId="2566" priority="1372" stopIfTrue="1">
      <formula>AND(OR(#REF!="COMPOSICAO",#REF!="INSUMO",#REF!&lt;&gt;""),#REF!&lt;&gt;"")</formula>
    </cfRule>
  </conditionalFormatting>
  <conditionalFormatting sqref="B711:B712">
    <cfRule type="expression" dxfId="2565" priority="1369" stopIfTrue="1">
      <formula>AND(#REF!&lt;&gt;"COMPOSICAO",#REF!&lt;&gt;"INSUMO",#REF!&lt;&gt;"")</formula>
    </cfRule>
    <cfRule type="expression" dxfId="2564" priority="1370" stopIfTrue="1">
      <formula>AND(OR(#REF!="COMPOSICAO",#REF!="INSUMO",#REF!&lt;&gt;""),#REF!&lt;&gt;"")</formula>
    </cfRule>
  </conditionalFormatting>
  <conditionalFormatting sqref="B713">
    <cfRule type="expression" dxfId="2563" priority="1367" stopIfTrue="1">
      <formula>AND(#REF!&lt;&gt;"COMPOSICAO",#REF!&lt;&gt;"INSUMO",#REF!&lt;&gt;"")</formula>
    </cfRule>
    <cfRule type="expression" dxfId="2562" priority="1368" stopIfTrue="1">
      <formula>AND(OR(#REF!="COMPOSICAO",#REF!="INSUMO",#REF!&lt;&gt;""),#REF!&lt;&gt;"")</formula>
    </cfRule>
  </conditionalFormatting>
  <conditionalFormatting sqref="E721:F726 D722:D726">
    <cfRule type="expression" dxfId="2561" priority="1363" stopIfTrue="1">
      <formula>AND(#REF!&lt;&gt;"COMPOSICAO",#REF!&lt;&gt;"INSUMO",#REF!&lt;&gt;"")</formula>
    </cfRule>
    <cfRule type="expression" dxfId="2560" priority="1364" stopIfTrue="1">
      <formula>AND(OR(#REF!="COMPOSICAO",#REF!="INSUMO",#REF!&lt;&gt;""),#REF!&lt;&gt;"")</formula>
    </cfRule>
  </conditionalFormatting>
  <conditionalFormatting sqref="D731 D727:F730">
    <cfRule type="expression" dxfId="2559" priority="1361" stopIfTrue="1">
      <formula>AND(#REF!&lt;&gt;"COMPOSICAO",#REF!&lt;&gt;"INSUMO",#REF!&lt;&gt;"")</formula>
    </cfRule>
    <cfRule type="expression" dxfId="2558" priority="1362" stopIfTrue="1">
      <formula>AND(OR(#REF!="COMPOSICAO",#REF!="INSUMO",#REF!&lt;&gt;""),#REF!&lt;&gt;"")</formula>
    </cfRule>
  </conditionalFormatting>
  <conditionalFormatting sqref="B724">
    <cfRule type="expression" dxfId="2557" priority="1359" stopIfTrue="1">
      <formula>AND(#REF!&lt;&gt;"COMPOSICAO",#REF!&lt;&gt;"INSUMO",#REF!&lt;&gt;"")</formula>
    </cfRule>
    <cfRule type="expression" dxfId="2556" priority="1360" stopIfTrue="1">
      <formula>AND(OR(#REF!="COMPOSICAO",#REF!="INSUMO",#REF!&lt;&gt;""),#REF!&lt;&gt;"")</formula>
    </cfRule>
  </conditionalFormatting>
  <conditionalFormatting sqref="A721:D721">
    <cfRule type="expression" dxfId="2555" priority="1357" stopIfTrue="1">
      <formula>AND(#REF!&lt;&gt;"COMPOSICAO",#REF!&lt;&gt;"INSUMO",#REF!&lt;&gt;"")</formula>
    </cfRule>
    <cfRule type="expression" dxfId="2554" priority="1358" stopIfTrue="1">
      <formula>AND(OR(#REF!="COMPOSICAO",#REF!="INSUMO",#REF!&lt;&gt;""),#REF!&lt;&gt;"")</formula>
    </cfRule>
  </conditionalFormatting>
  <conditionalFormatting sqref="A720:C720">
    <cfRule type="expression" dxfId="2553" priority="1355" stopIfTrue="1">
      <formula>AND(#REF!&lt;&gt;"COMPOSICAO",#REF!&lt;&gt;"INSUMO",#REF!&lt;&gt;"")</formula>
    </cfRule>
    <cfRule type="expression" dxfId="2552" priority="1356" stopIfTrue="1">
      <formula>AND(OR(#REF!="COMPOSICAO",#REF!="INSUMO",#REF!&lt;&gt;""),#REF!&lt;&gt;"")</formula>
    </cfRule>
  </conditionalFormatting>
  <conditionalFormatting sqref="B723">
    <cfRule type="expression" dxfId="2551" priority="1353" stopIfTrue="1">
      <formula>AND(#REF!&lt;&gt;"COMPOSICAO",#REF!&lt;&gt;"INSUMO",#REF!&lt;&gt;"")</formula>
    </cfRule>
    <cfRule type="expression" dxfId="2550" priority="1354" stopIfTrue="1">
      <formula>AND(OR(#REF!="COMPOSICAO",#REF!="INSUMO",#REF!&lt;&gt;""),#REF!&lt;&gt;"")</formula>
    </cfRule>
  </conditionalFormatting>
  <conditionalFormatting sqref="E731:F731">
    <cfRule type="expression" dxfId="2549" priority="1347" stopIfTrue="1">
      <formula>AND(#REF!&lt;&gt;"COMPOSICAO",#REF!&lt;&gt;"INSUMO",#REF!&lt;&gt;"")</formula>
    </cfRule>
    <cfRule type="expression" dxfId="2548" priority="1348" stopIfTrue="1">
      <formula>AND(OR(#REF!="COMPOSICAO",#REF!="INSUMO",#REF!&lt;&gt;""),#REF!&lt;&gt;"")</formula>
    </cfRule>
  </conditionalFormatting>
  <conditionalFormatting sqref="C722">
    <cfRule type="expression" dxfId="2547" priority="1335" stopIfTrue="1">
      <formula>AND(#REF!&lt;&gt;"COMPOSICAO",#REF!&lt;&gt;"INSUMO",#REF!&lt;&gt;"")</formula>
    </cfRule>
  </conditionalFormatting>
  <conditionalFormatting sqref="C722">
    <cfRule type="expression" dxfId="2546" priority="1336" stopIfTrue="1">
      <formula>AND(OR(#REF!="COMPOSICAO",#REF!="INSUMO",#REF!&lt;&gt;""),#REF!&lt;&gt;"")</formula>
    </cfRule>
  </conditionalFormatting>
  <conditionalFormatting sqref="B722">
    <cfRule type="expression" dxfId="2545" priority="1333" stopIfTrue="1">
      <formula>AND(#REF!&lt;&gt;"COMPOSICAO",#REF!&lt;&gt;"INSUMO",#REF!&lt;&gt;"")</formula>
    </cfRule>
    <cfRule type="expression" dxfId="2544" priority="1334" stopIfTrue="1">
      <formula>AND(OR(#REF!="COMPOSICAO",#REF!="INSUMO",#REF!&lt;&gt;""),#REF!&lt;&gt;"")</formula>
    </cfRule>
  </conditionalFormatting>
  <conditionalFormatting sqref="B725:B726">
    <cfRule type="expression" dxfId="2543" priority="1331" stopIfTrue="1">
      <formula>AND(#REF!&lt;&gt;"COMPOSICAO",#REF!&lt;&gt;"INSUMO",#REF!&lt;&gt;"")</formula>
    </cfRule>
    <cfRule type="expression" dxfId="2542" priority="1332" stopIfTrue="1">
      <formula>AND(OR(#REF!="COMPOSICAO",#REF!="INSUMO",#REF!&lt;&gt;""),#REF!&lt;&gt;"")</formula>
    </cfRule>
  </conditionalFormatting>
  <conditionalFormatting sqref="C723:C726">
    <cfRule type="expression" dxfId="2541" priority="1329" stopIfTrue="1">
      <formula>AND(#REF!&lt;&gt;"COMPOSICAO",#REF!&lt;&gt;"INSUMO",#REF!&lt;&gt;"")</formula>
    </cfRule>
  </conditionalFormatting>
  <conditionalFormatting sqref="C723:C726">
    <cfRule type="expression" dxfId="2540" priority="1330" stopIfTrue="1">
      <formula>AND(OR(#REF!="COMPOSICAO",#REF!="INSUMO",#REF!&lt;&gt;""),#REF!&lt;&gt;"")</formula>
    </cfRule>
  </conditionalFormatting>
  <conditionalFormatting sqref="C727">
    <cfRule type="expression" dxfId="2539" priority="1325" stopIfTrue="1">
      <formula>AND(#REF!&lt;&gt;"COMPOSICAO",#REF!&lt;&gt;"INSUMO",#REF!&lt;&gt;"")</formula>
    </cfRule>
  </conditionalFormatting>
  <conditionalFormatting sqref="C727">
    <cfRule type="expression" dxfId="2538" priority="1326" stopIfTrue="1">
      <formula>AND(OR(#REF!="COMPOSICAO",#REF!="INSUMO",#REF!&lt;&gt;""),#REF!&lt;&gt;"")</formula>
    </cfRule>
  </conditionalFormatting>
  <conditionalFormatting sqref="B727">
    <cfRule type="expression" dxfId="2537" priority="1323" stopIfTrue="1">
      <formula>AND(#REF!&lt;&gt;"COMPOSICAO",#REF!&lt;&gt;"INSUMO",#REF!&lt;&gt;"")</formula>
    </cfRule>
    <cfRule type="expression" dxfId="2536" priority="1324" stopIfTrue="1">
      <formula>AND(OR(#REF!="COMPOSICAO",#REF!="INSUMO",#REF!&lt;&gt;""),#REF!&lt;&gt;"")</formula>
    </cfRule>
  </conditionalFormatting>
  <conditionalFormatting sqref="C728">
    <cfRule type="expression" dxfId="2535" priority="1321" stopIfTrue="1">
      <formula>AND(#REF!&lt;&gt;"COMPOSICAO",#REF!&lt;&gt;"INSUMO",#REF!&lt;&gt;"")</formula>
    </cfRule>
  </conditionalFormatting>
  <conditionalFormatting sqref="C728">
    <cfRule type="expression" dxfId="2534" priority="1322" stopIfTrue="1">
      <formula>AND(OR(#REF!="COMPOSICAO",#REF!="INSUMO",#REF!&lt;&gt;""),#REF!&lt;&gt;"")</formula>
    </cfRule>
  </conditionalFormatting>
  <conditionalFormatting sqref="B728">
    <cfRule type="expression" dxfId="2533" priority="1319" stopIfTrue="1">
      <formula>AND(#REF!&lt;&gt;"COMPOSICAO",#REF!&lt;&gt;"INSUMO",#REF!&lt;&gt;"")</formula>
    </cfRule>
    <cfRule type="expression" dxfId="2532" priority="1320" stopIfTrue="1">
      <formula>AND(OR(#REF!="COMPOSICAO",#REF!="INSUMO",#REF!&lt;&gt;""),#REF!&lt;&gt;"")</formula>
    </cfRule>
  </conditionalFormatting>
  <conditionalFormatting sqref="C730">
    <cfRule type="expression" dxfId="2531" priority="1317" stopIfTrue="1">
      <formula>AND(#REF!&lt;&gt;"COMPOSICAO",#REF!&lt;&gt;"INSUMO",#REF!&lt;&gt;"")</formula>
    </cfRule>
  </conditionalFormatting>
  <conditionalFormatting sqref="C730">
    <cfRule type="expression" dxfId="2530" priority="1318" stopIfTrue="1">
      <formula>AND(OR(#REF!="COMPOSICAO",#REF!="INSUMO",#REF!&lt;&gt;""),#REF!&lt;&gt;"")</formula>
    </cfRule>
  </conditionalFormatting>
  <conditionalFormatting sqref="B730">
    <cfRule type="expression" dxfId="2529" priority="1315" stopIfTrue="1">
      <formula>AND(#REF!&lt;&gt;"COMPOSICAO",#REF!&lt;&gt;"INSUMO",#REF!&lt;&gt;"")</formula>
    </cfRule>
    <cfRule type="expression" dxfId="2528" priority="1316" stopIfTrue="1">
      <formula>AND(OR(#REF!="COMPOSICAO",#REF!="INSUMO",#REF!&lt;&gt;""),#REF!&lt;&gt;"")</formula>
    </cfRule>
  </conditionalFormatting>
  <conditionalFormatting sqref="C729">
    <cfRule type="expression" dxfId="2527" priority="1313" stopIfTrue="1">
      <formula>AND(#REF!&lt;&gt;"COMPOSICAO",#REF!&lt;&gt;"INSUMO",#REF!&lt;&gt;"")</formula>
    </cfRule>
  </conditionalFormatting>
  <conditionalFormatting sqref="C729">
    <cfRule type="expression" dxfId="2526" priority="1314" stopIfTrue="1">
      <formula>AND(OR(#REF!="COMPOSICAO",#REF!="INSUMO",#REF!&lt;&gt;""),#REF!&lt;&gt;"")</formula>
    </cfRule>
  </conditionalFormatting>
  <conditionalFormatting sqref="B729">
    <cfRule type="expression" dxfId="2525" priority="1311" stopIfTrue="1">
      <formula>AND(#REF!&lt;&gt;"COMPOSICAO",#REF!&lt;&gt;"INSUMO",#REF!&lt;&gt;"")</formula>
    </cfRule>
    <cfRule type="expression" dxfId="2524" priority="1312" stopIfTrue="1">
      <formula>AND(OR(#REF!="COMPOSICAO",#REF!="INSUMO",#REF!&lt;&gt;""),#REF!&lt;&gt;"")</formula>
    </cfRule>
  </conditionalFormatting>
  <conditionalFormatting sqref="B731">
    <cfRule type="expression" dxfId="2523" priority="1309" stopIfTrue="1">
      <formula>AND(#REF!&lt;&gt;"COMPOSICAO",#REF!&lt;&gt;"INSUMO",#REF!&lt;&gt;"")</formula>
    </cfRule>
    <cfRule type="expression" dxfId="2522" priority="1310" stopIfTrue="1">
      <formula>AND(OR(#REF!="COMPOSICAO",#REF!="INSUMO",#REF!&lt;&gt;""),#REF!&lt;&gt;"")</formula>
    </cfRule>
  </conditionalFormatting>
  <conditionalFormatting sqref="C731">
    <cfRule type="expression" dxfId="2521" priority="1307" stopIfTrue="1">
      <formula>AND(#REF!&lt;&gt;"COMPOSICAO",#REF!&lt;&gt;"INSUMO",#REF!&lt;&gt;"")</formula>
    </cfRule>
  </conditionalFormatting>
  <conditionalFormatting sqref="C731">
    <cfRule type="expression" dxfId="2520" priority="1308" stopIfTrue="1">
      <formula>AND(OR(#REF!="COMPOSICAO",#REF!="INSUMO",#REF!&lt;&gt;""),#REF!&lt;&gt;"")</formula>
    </cfRule>
  </conditionalFormatting>
  <conditionalFormatting sqref="C745">
    <cfRule type="expression" dxfId="2519" priority="1301" stopIfTrue="1">
      <formula>AND(#REF!&lt;&gt;"COMPOSICAO",#REF!&lt;&gt;"INSUMO",#REF!&lt;&gt;"")</formula>
    </cfRule>
  </conditionalFormatting>
  <conditionalFormatting sqref="C745">
    <cfRule type="expression" dxfId="2518" priority="1302" stopIfTrue="1">
      <formula>AND(OR(#REF!="COMPOSICAO",#REF!="INSUMO",#REF!&lt;&gt;""),#REF!&lt;&gt;"")</formula>
    </cfRule>
  </conditionalFormatting>
  <conditionalFormatting sqref="C738">
    <cfRule type="expression" dxfId="2517" priority="1299" stopIfTrue="1">
      <formula>AND(#REF!&lt;&gt;"COMPOSICAO",#REF!&lt;&gt;"INSUMO",#REF!&lt;&gt;"")</formula>
    </cfRule>
  </conditionalFormatting>
  <conditionalFormatting sqref="C738">
    <cfRule type="expression" dxfId="2516" priority="1300" stopIfTrue="1">
      <formula>AND(OR(#REF!="COMPOSICAO",#REF!="INSUMO",#REF!&lt;&gt;""),#REF!&lt;&gt;"")</formula>
    </cfRule>
  </conditionalFormatting>
  <conditionalFormatting sqref="E737:F742 D738:D742">
    <cfRule type="expression" dxfId="2515" priority="1297" stopIfTrue="1">
      <formula>AND(#REF!&lt;&gt;"COMPOSICAO",#REF!&lt;&gt;"INSUMO",#REF!&lt;&gt;"")</formula>
    </cfRule>
    <cfRule type="expression" dxfId="2514" priority="1298" stopIfTrue="1">
      <formula>AND(OR(#REF!="COMPOSICAO",#REF!="INSUMO",#REF!&lt;&gt;""),#REF!&lt;&gt;"")</formula>
    </cfRule>
  </conditionalFormatting>
  <conditionalFormatting sqref="A737:D737">
    <cfRule type="expression" dxfId="2513" priority="1293" stopIfTrue="1">
      <formula>AND(#REF!&lt;&gt;"COMPOSICAO",#REF!&lt;&gt;"INSUMO",#REF!&lt;&gt;"")</formula>
    </cfRule>
    <cfRule type="expression" dxfId="2512" priority="1294" stopIfTrue="1">
      <formula>AND(OR(#REF!="COMPOSICAO",#REF!="INSUMO",#REF!&lt;&gt;""),#REF!&lt;&gt;"")</formula>
    </cfRule>
  </conditionalFormatting>
  <conditionalFormatting sqref="A736:C736">
    <cfRule type="expression" dxfId="2511" priority="1291" stopIfTrue="1">
      <formula>AND(#REF!&lt;&gt;"COMPOSICAO",#REF!&lt;&gt;"INSUMO",#REF!&lt;&gt;"")</formula>
    </cfRule>
    <cfRule type="expression" dxfId="2510" priority="1292" stopIfTrue="1">
      <formula>AND(OR(#REF!="COMPOSICAO",#REF!="INSUMO",#REF!&lt;&gt;""),#REF!&lt;&gt;"")</formula>
    </cfRule>
  </conditionalFormatting>
  <conditionalFormatting sqref="B738">
    <cfRule type="expression" dxfId="2509" priority="1289" stopIfTrue="1">
      <formula>AND(#REF!&lt;&gt;"COMPOSICAO",#REF!&lt;&gt;"INSUMO",#REF!&lt;&gt;"")</formula>
    </cfRule>
    <cfRule type="expression" dxfId="2508" priority="1290" stopIfTrue="1">
      <formula>AND(OR(#REF!="COMPOSICAO",#REF!="INSUMO",#REF!&lt;&gt;""),#REF!&lt;&gt;"")</formula>
    </cfRule>
  </conditionalFormatting>
  <conditionalFormatting sqref="B745">
    <cfRule type="expression" dxfId="2507" priority="1283" stopIfTrue="1">
      <formula>AND(#REF!&lt;&gt;"COMPOSICAO",#REF!&lt;&gt;"INSUMO",#REF!&lt;&gt;"")</formula>
    </cfRule>
    <cfRule type="expression" dxfId="2506" priority="1284" stopIfTrue="1">
      <formula>AND(OR(#REF!="COMPOSICAO",#REF!="INSUMO",#REF!&lt;&gt;""),#REF!&lt;&gt;"")</formula>
    </cfRule>
  </conditionalFormatting>
  <conditionalFormatting sqref="C748:C749">
    <cfRule type="expression" dxfId="2505" priority="1277" stopIfTrue="1">
      <formula>AND(#REF!&lt;&gt;"COMPOSICAO",#REF!&lt;&gt;"INSUMO",#REF!&lt;&gt;"")</formula>
    </cfRule>
  </conditionalFormatting>
  <conditionalFormatting sqref="C748:C749">
    <cfRule type="expression" dxfId="2504" priority="1278" stopIfTrue="1">
      <formula>AND(OR(#REF!="COMPOSICAO",#REF!="INSUMO",#REF!&lt;&gt;""),#REF!&lt;&gt;"")</formula>
    </cfRule>
  </conditionalFormatting>
  <conditionalFormatting sqref="B748:B749">
    <cfRule type="expression" dxfId="2503" priority="1275" stopIfTrue="1">
      <formula>AND(#REF!&lt;&gt;"COMPOSICAO",#REF!&lt;&gt;"INSUMO",#REF!&lt;&gt;"")</formula>
    </cfRule>
    <cfRule type="expression" dxfId="2502" priority="1276" stopIfTrue="1">
      <formula>AND(OR(#REF!="COMPOSICAO",#REF!="INSUMO",#REF!&lt;&gt;""),#REF!&lt;&gt;"")</formula>
    </cfRule>
  </conditionalFormatting>
  <conditionalFormatting sqref="C739">
    <cfRule type="expression" dxfId="2501" priority="1271" stopIfTrue="1">
      <formula>AND(#REF!&lt;&gt;"COMPOSICAO",#REF!&lt;&gt;"INSUMO",#REF!&lt;&gt;"")</formula>
    </cfRule>
  </conditionalFormatting>
  <conditionalFormatting sqref="C739">
    <cfRule type="expression" dxfId="2500" priority="1272" stopIfTrue="1">
      <formula>AND(OR(#REF!="COMPOSICAO",#REF!="INSUMO",#REF!&lt;&gt;""),#REF!&lt;&gt;"")</formula>
    </cfRule>
  </conditionalFormatting>
  <conditionalFormatting sqref="B739">
    <cfRule type="expression" dxfId="2499" priority="1269" stopIfTrue="1">
      <formula>AND(#REF!&lt;&gt;"COMPOSICAO",#REF!&lt;&gt;"INSUMO",#REF!&lt;&gt;"")</formula>
    </cfRule>
    <cfRule type="expression" dxfId="2498" priority="1270" stopIfTrue="1">
      <formula>AND(OR(#REF!="COMPOSICAO",#REF!="INSUMO",#REF!&lt;&gt;""),#REF!&lt;&gt;"")</formula>
    </cfRule>
  </conditionalFormatting>
  <conditionalFormatting sqref="B743">
    <cfRule type="expression" dxfId="2497" priority="1267" stopIfTrue="1">
      <formula>AND(#REF!&lt;&gt;"COMPOSICAO",#REF!&lt;&gt;"INSUMO",#REF!&lt;&gt;"")</formula>
    </cfRule>
    <cfRule type="expression" dxfId="2496" priority="1268" stopIfTrue="1">
      <formula>AND(OR(#REF!="COMPOSICAO",#REF!="INSUMO",#REF!&lt;&gt;""),#REF!&lt;&gt;"")</formula>
    </cfRule>
  </conditionalFormatting>
  <conditionalFormatting sqref="B742">
    <cfRule type="expression" dxfId="2495" priority="1265" stopIfTrue="1">
      <formula>AND(#REF!&lt;&gt;"COMPOSICAO",#REF!&lt;&gt;"INSUMO",#REF!&lt;&gt;"")</formula>
    </cfRule>
    <cfRule type="expression" dxfId="2494" priority="1266" stopIfTrue="1">
      <formula>AND(OR(#REF!="COMPOSICAO",#REF!="INSUMO",#REF!&lt;&gt;""),#REF!&lt;&gt;"")</formula>
    </cfRule>
  </conditionalFormatting>
  <conditionalFormatting sqref="C742:C743">
    <cfRule type="expression" dxfId="2493" priority="1263" stopIfTrue="1">
      <formula>AND(#REF!&lt;&gt;"COMPOSICAO",#REF!&lt;&gt;"INSUMO",#REF!&lt;&gt;"")</formula>
    </cfRule>
  </conditionalFormatting>
  <conditionalFormatting sqref="C742:C743">
    <cfRule type="expression" dxfId="2492" priority="1264" stopIfTrue="1">
      <formula>AND(OR(#REF!="COMPOSICAO",#REF!="INSUMO",#REF!&lt;&gt;""),#REF!&lt;&gt;"")</formula>
    </cfRule>
  </conditionalFormatting>
  <conditionalFormatting sqref="B744">
    <cfRule type="expression" dxfId="2491" priority="1261" stopIfTrue="1">
      <formula>AND(#REF!&lt;&gt;"COMPOSICAO",#REF!&lt;&gt;"INSUMO",#REF!&lt;&gt;"")</formula>
    </cfRule>
    <cfRule type="expression" dxfId="2490" priority="1262" stopIfTrue="1">
      <formula>AND(OR(#REF!="COMPOSICAO",#REF!="INSUMO",#REF!&lt;&gt;""),#REF!&lt;&gt;"")</formula>
    </cfRule>
  </conditionalFormatting>
  <conditionalFormatting sqref="C746">
    <cfRule type="expression" dxfId="2489" priority="1255" stopIfTrue="1">
      <formula>AND(#REF!&lt;&gt;"COMPOSICAO",#REF!&lt;&gt;"INSUMO",#REF!&lt;&gt;"")</formula>
    </cfRule>
  </conditionalFormatting>
  <conditionalFormatting sqref="C746">
    <cfRule type="expression" dxfId="2488" priority="1256" stopIfTrue="1">
      <formula>AND(OR(#REF!="COMPOSICAO",#REF!="INSUMO",#REF!&lt;&gt;""),#REF!&lt;&gt;"")</formula>
    </cfRule>
  </conditionalFormatting>
  <conditionalFormatting sqref="B746">
    <cfRule type="expression" dxfId="2487" priority="1253" stopIfTrue="1">
      <formula>AND(#REF!&lt;&gt;"COMPOSICAO",#REF!&lt;&gt;"INSUMO",#REF!&lt;&gt;"")</formula>
    </cfRule>
    <cfRule type="expression" dxfId="2486" priority="1254" stopIfTrue="1">
      <formula>AND(OR(#REF!="COMPOSICAO",#REF!="INSUMO",#REF!&lt;&gt;""),#REF!&lt;&gt;"")</formula>
    </cfRule>
  </conditionalFormatting>
  <conditionalFormatting sqref="C747">
    <cfRule type="expression" dxfId="2485" priority="1251" stopIfTrue="1">
      <formula>AND(#REF!&lt;&gt;"COMPOSICAO",#REF!&lt;&gt;"INSUMO",#REF!&lt;&gt;"")</formula>
    </cfRule>
  </conditionalFormatting>
  <conditionalFormatting sqref="C747">
    <cfRule type="expression" dxfId="2484" priority="1252" stopIfTrue="1">
      <formula>AND(OR(#REF!="COMPOSICAO",#REF!="INSUMO",#REF!&lt;&gt;""),#REF!&lt;&gt;"")</formula>
    </cfRule>
  </conditionalFormatting>
  <conditionalFormatting sqref="B747">
    <cfRule type="expression" dxfId="2483" priority="1249" stopIfTrue="1">
      <formula>AND(#REF!&lt;&gt;"COMPOSICAO",#REF!&lt;&gt;"INSUMO",#REF!&lt;&gt;"")</formula>
    </cfRule>
    <cfRule type="expression" dxfId="2482" priority="1250" stopIfTrue="1">
      <formula>AND(OR(#REF!="COMPOSICAO",#REF!="INSUMO",#REF!&lt;&gt;""),#REF!&lt;&gt;"")</formula>
    </cfRule>
  </conditionalFormatting>
  <conditionalFormatting sqref="E755:F757 D756:D757">
    <cfRule type="expression" dxfId="2481" priority="1243" stopIfTrue="1">
      <formula>AND(#REF!&lt;&gt;"COMPOSICAO",#REF!&lt;&gt;"INSUMO",#REF!&lt;&gt;"")</formula>
    </cfRule>
    <cfRule type="expression" dxfId="2480" priority="1244" stopIfTrue="1">
      <formula>AND(OR(#REF!="COMPOSICAO",#REF!="INSUMO",#REF!&lt;&gt;""),#REF!&lt;&gt;"")</formula>
    </cfRule>
  </conditionalFormatting>
  <conditionalFormatting sqref="D758:F759">
    <cfRule type="expression" dxfId="2479" priority="1241" stopIfTrue="1">
      <formula>AND(#REF!&lt;&gt;"COMPOSICAO",#REF!&lt;&gt;"INSUMO",#REF!&lt;&gt;"")</formula>
    </cfRule>
    <cfRule type="expression" dxfId="2478" priority="1242" stopIfTrue="1">
      <formula>AND(OR(#REF!="COMPOSICAO",#REF!="INSUMO",#REF!&lt;&gt;""),#REF!&lt;&gt;"")</formula>
    </cfRule>
  </conditionalFormatting>
  <conditionalFormatting sqref="A755:D755">
    <cfRule type="expression" dxfId="2477" priority="1237" stopIfTrue="1">
      <formula>AND(#REF!&lt;&gt;"COMPOSICAO",#REF!&lt;&gt;"INSUMO",#REF!&lt;&gt;"")</formula>
    </cfRule>
    <cfRule type="expression" dxfId="2476" priority="1238" stopIfTrue="1">
      <formula>AND(OR(#REF!="COMPOSICAO",#REF!="INSUMO",#REF!&lt;&gt;""),#REF!&lt;&gt;"")</formula>
    </cfRule>
  </conditionalFormatting>
  <conditionalFormatting sqref="A754:C754">
    <cfRule type="expression" dxfId="2475" priority="1235" stopIfTrue="1">
      <formula>AND(#REF!&lt;&gt;"COMPOSICAO",#REF!&lt;&gt;"INSUMO",#REF!&lt;&gt;"")</formula>
    </cfRule>
    <cfRule type="expression" dxfId="2474" priority="1236" stopIfTrue="1">
      <formula>AND(OR(#REF!="COMPOSICAO",#REF!="INSUMO",#REF!&lt;&gt;""),#REF!&lt;&gt;"")</formula>
    </cfRule>
  </conditionalFormatting>
  <conditionalFormatting sqref="C758">
    <cfRule type="expression" dxfId="2473" priority="1221" stopIfTrue="1">
      <formula>AND(#REF!&lt;&gt;"COMPOSICAO",#REF!&lt;&gt;"INSUMO",#REF!&lt;&gt;"")</formula>
    </cfRule>
  </conditionalFormatting>
  <conditionalFormatting sqref="C758">
    <cfRule type="expression" dxfId="2472" priority="1222" stopIfTrue="1">
      <formula>AND(OR(#REF!="COMPOSICAO",#REF!="INSUMO",#REF!&lt;&gt;""),#REF!&lt;&gt;"")</formula>
    </cfRule>
  </conditionalFormatting>
  <conditionalFormatting sqref="B758">
    <cfRule type="expression" dxfId="2471" priority="1219" stopIfTrue="1">
      <formula>AND(#REF!&lt;&gt;"COMPOSICAO",#REF!&lt;&gt;"INSUMO",#REF!&lt;&gt;"")</formula>
    </cfRule>
    <cfRule type="expression" dxfId="2470" priority="1220" stopIfTrue="1">
      <formula>AND(OR(#REF!="COMPOSICAO",#REF!="INSUMO",#REF!&lt;&gt;""),#REF!&lt;&gt;"")</formula>
    </cfRule>
  </conditionalFormatting>
  <conditionalFormatting sqref="B759">
    <cfRule type="expression" dxfId="2469" priority="1215" stopIfTrue="1">
      <formula>AND(#REF!&lt;&gt;"COMPOSICAO",#REF!&lt;&gt;"INSUMO",#REF!&lt;&gt;"")</formula>
    </cfRule>
    <cfRule type="expression" dxfId="2468" priority="1216" stopIfTrue="1">
      <formula>AND(OR(#REF!="COMPOSICAO",#REF!="INSUMO",#REF!&lt;&gt;""),#REF!&lt;&gt;"")</formula>
    </cfRule>
  </conditionalFormatting>
  <conditionalFormatting sqref="C759">
    <cfRule type="expression" dxfId="2467" priority="1209" stopIfTrue="1">
      <formula>AND(#REF!&lt;&gt;"COMPOSICAO",#REF!&lt;&gt;"INSUMO",#REF!&lt;&gt;"")</formula>
    </cfRule>
  </conditionalFormatting>
  <conditionalFormatting sqref="C759">
    <cfRule type="expression" dxfId="2466" priority="1210" stopIfTrue="1">
      <formula>AND(OR(#REF!="COMPOSICAO",#REF!="INSUMO",#REF!&lt;&gt;""),#REF!&lt;&gt;"")</formula>
    </cfRule>
  </conditionalFormatting>
  <conditionalFormatting sqref="B756">
    <cfRule type="expression" dxfId="2465" priority="1201" stopIfTrue="1">
      <formula>AND(#REF!&lt;&gt;"COMPOSICAO",#REF!&lt;&gt;"INSUMO",#REF!&lt;&gt;"")</formula>
    </cfRule>
    <cfRule type="expression" dxfId="2464" priority="1202" stopIfTrue="1">
      <formula>AND(OR(#REF!="COMPOSICAO",#REF!="INSUMO",#REF!&lt;&gt;""),#REF!&lt;&gt;"")</formula>
    </cfRule>
  </conditionalFormatting>
  <conditionalFormatting sqref="C756">
    <cfRule type="expression" dxfId="2463" priority="1199" stopIfTrue="1">
      <formula>AND(#REF!&lt;&gt;"COMPOSICAO",#REF!&lt;&gt;"INSUMO",#REF!&lt;&gt;"")</formula>
    </cfRule>
  </conditionalFormatting>
  <conditionalFormatting sqref="C756">
    <cfRule type="expression" dxfId="2462" priority="1200" stopIfTrue="1">
      <formula>AND(OR(#REF!="COMPOSICAO",#REF!="INSUMO",#REF!&lt;&gt;""),#REF!&lt;&gt;"")</formula>
    </cfRule>
  </conditionalFormatting>
  <conditionalFormatting sqref="B757">
    <cfRule type="expression" dxfId="2461" priority="1197" stopIfTrue="1">
      <formula>AND(#REF!&lt;&gt;"COMPOSICAO",#REF!&lt;&gt;"INSUMO",#REF!&lt;&gt;"")</formula>
    </cfRule>
    <cfRule type="expression" dxfId="2460" priority="1198" stopIfTrue="1">
      <formula>AND(OR(#REF!="COMPOSICAO",#REF!="INSUMO",#REF!&lt;&gt;""),#REF!&lt;&gt;"")</formula>
    </cfRule>
  </conditionalFormatting>
  <conditionalFormatting sqref="C757">
    <cfRule type="expression" dxfId="2459" priority="1195" stopIfTrue="1">
      <formula>AND(#REF!&lt;&gt;"COMPOSICAO",#REF!&lt;&gt;"INSUMO",#REF!&lt;&gt;"")</formula>
    </cfRule>
  </conditionalFormatting>
  <conditionalFormatting sqref="C757">
    <cfRule type="expression" dxfId="2458" priority="1196" stopIfTrue="1">
      <formula>AND(OR(#REF!="COMPOSICAO",#REF!="INSUMO",#REF!&lt;&gt;""),#REF!&lt;&gt;"")</formula>
    </cfRule>
  </conditionalFormatting>
  <conditionalFormatting sqref="D769:F772">
    <cfRule type="expression" dxfId="2457" priority="1191" stopIfTrue="1">
      <formula>AND(#REF!&lt;&gt;"COMPOSICAO",#REF!&lt;&gt;"INSUMO",#REF!&lt;&gt;"")</formula>
    </cfRule>
    <cfRule type="expression" dxfId="2456" priority="1192" stopIfTrue="1">
      <formula>AND(OR(#REF!="COMPOSICAO",#REF!="INSUMO",#REF!&lt;&gt;""),#REF!&lt;&gt;"")</formula>
    </cfRule>
  </conditionalFormatting>
  <conditionalFormatting sqref="A765:D765">
    <cfRule type="expression" dxfId="2455" priority="1187" stopIfTrue="1">
      <formula>AND(#REF!&lt;&gt;"COMPOSICAO",#REF!&lt;&gt;"INSUMO",#REF!&lt;&gt;"")</formula>
    </cfRule>
    <cfRule type="expression" dxfId="2454" priority="1188" stopIfTrue="1">
      <formula>AND(OR(#REF!="COMPOSICAO",#REF!="INSUMO",#REF!&lt;&gt;""),#REF!&lt;&gt;"")</formula>
    </cfRule>
  </conditionalFormatting>
  <conditionalFormatting sqref="A764:C764">
    <cfRule type="expression" dxfId="2453" priority="1185" stopIfTrue="1">
      <formula>AND(#REF!&lt;&gt;"COMPOSICAO",#REF!&lt;&gt;"INSUMO",#REF!&lt;&gt;"")</formula>
    </cfRule>
    <cfRule type="expression" dxfId="2452" priority="1186" stopIfTrue="1">
      <formula>AND(OR(#REF!="COMPOSICAO",#REF!="INSUMO",#REF!&lt;&gt;""),#REF!&lt;&gt;"")</formula>
    </cfRule>
  </conditionalFormatting>
  <conditionalFormatting sqref="B767">
    <cfRule type="expression" dxfId="2451" priority="1183" stopIfTrue="1">
      <formula>AND(#REF!&lt;&gt;"COMPOSICAO",#REF!&lt;&gt;"INSUMO",#REF!&lt;&gt;"")</formula>
    </cfRule>
    <cfRule type="expression" dxfId="2450" priority="1184" stopIfTrue="1">
      <formula>AND(OR(#REF!="COMPOSICAO",#REF!="INSUMO",#REF!&lt;&gt;""),#REF!&lt;&gt;"")</formula>
    </cfRule>
  </conditionalFormatting>
  <conditionalFormatting sqref="C766">
    <cfRule type="expression" dxfId="2449" priority="1179" stopIfTrue="1">
      <formula>AND(#REF!&lt;&gt;"COMPOSICAO",#REF!&lt;&gt;"INSUMO",#REF!&lt;&gt;"")</formula>
    </cfRule>
  </conditionalFormatting>
  <conditionalFormatting sqref="C766">
    <cfRule type="expression" dxfId="2448" priority="1180" stopIfTrue="1">
      <formula>AND(OR(#REF!="COMPOSICAO",#REF!="INSUMO",#REF!&lt;&gt;""),#REF!&lt;&gt;"")</formula>
    </cfRule>
  </conditionalFormatting>
  <conditionalFormatting sqref="B766">
    <cfRule type="expression" dxfId="2447" priority="1177" stopIfTrue="1">
      <formula>AND(#REF!&lt;&gt;"COMPOSICAO",#REF!&lt;&gt;"INSUMO",#REF!&lt;&gt;"")</formula>
    </cfRule>
    <cfRule type="expression" dxfId="2446" priority="1178" stopIfTrue="1">
      <formula>AND(OR(#REF!="COMPOSICAO",#REF!="INSUMO",#REF!&lt;&gt;""),#REF!&lt;&gt;"")</formula>
    </cfRule>
  </conditionalFormatting>
  <conditionalFormatting sqref="C768:C770">
    <cfRule type="expression" dxfId="2445" priority="1171" stopIfTrue="1">
      <formula>AND(#REF!&lt;&gt;"COMPOSICAO",#REF!&lt;&gt;"INSUMO",#REF!&lt;&gt;"")</formula>
    </cfRule>
  </conditionalFormatting>
  <conditionalFormatting sqref="C768:C770">
    <cfRule type="expression" dxfId="2444" priority="1172" stopIfTrue="1">
      <formula>AND(OR(#REF!="COMPOSICAO",#REF!="INSUMO",#REF!&lt;&gt;""),#REF!&lt;&gt;"")</formula>
    </cfRule>
  </conditionalFormatting>
  <conditionalFormatting sqref="B769">
    <cfRule type="expression" dxfId="2443" priority="1169" stopIfTrue="1">
      <formula>AND(#REF!&lt;&gt;"COMPOSICAO",#REF!&lt;&gt;"INSUMO",#REF!&lt;&gt;"")</formula>
    </cfRule>
    <cfRule type="expression" dxfId="2442" priority="1170" stopIfTrue="1">
      <formula>AND(OR(#REF!="COMPOSICAO",#REF!="INSUMO",#REF!&lt;&gt;""),#REF!&lt;&gt;"")</formula>
    </cfRule>
  </conditionalFormatting>
  <conditionalFormatting sqref="B770">
    <cfRule type="expression" dxfId="2441" priority="1165" stopIfTrue="1">
      <formula>AND(#REF!&lt;&gt;"COMPOSICAO",#REF!&lt;&gt;"INSUMO",#REF!&lt;&gt;"")</formula>
    </cfRule>
    <cfRule type="expression" dxfId="2440" priority="1166" stopIfTrue="1">
      <formula>AND(OR(#REF!="COMPOSICAO",#REF!="INSUMO",#REF!&lt;&gt;""),#REF!&lt;&gt;"")</formula>
    </cfRule>
  </conditionalFormatting>
  <conditionalFormatting sqref="C772">
    <cfRule type="expression" dxfId="2439" priority="1163" stopIfTrue="1">
      <formula>AND(#REF!&lt;&gt;"COMPOSICAO",#REF!&lt;&gt;"INSUMO",#REF!&lt;&gt;"")</formula>
    </cfRule>
  </conditionalFormatting>
  <conditionalFormatting sqref="C772">
    <cfRule type="expression" dxfId="2438" priority="1164" stopIfTrue="1">
      <formula>AND(OR(#REF!="COMPOSICAO",#REF!="INSUMO",#REF!&lt;&gt;""),#REF!&lt;&gt;"")</formula>
    </cfRule>
  </conditionalFormatting>
  <conditionalFormatting sqref="B772">
    <cfRule type="expression" dxfId="2437" priority="1161" stopIfTrue="1">
      <formula>AND(#REF!&lt;&gt;"COMPOSICAO",#REF!&lt;&gt;"INSUMO",#REF!&lt;&gt;"")</formula>
    </cfRule>
    <cfRule type="expression" dxfId="2436" priority="1162" stopIfTrue="1">
      <formula>AND(OR(#REF!="COMPOSICAO",#REF!="INSUMO",#REF!&lt;&gt;""),#REF!&lt;&gt;"")</formula>
    </cfRule>
  </conditionalFormatting>
  <conditionalFormatting sqref="C771">
    <cfRule type="expression" dxfId="2435" priority="1159" stopIfTrue="1">
      <formula>AND(#REF!&lt;&gt;"COMPOSICAO",#REF!&lt;&gt;"INSUMO",#REF!&lt;&gt;"")</formula>
    </cfRule>
  </conditionalFormatting>
  <conditionalFormatting sqref="C771">
    <cfRule type="expression" dxfId="2434" priority="1160" stopIfTrue="1">
      <formula>AND(OR(#REF!="COMPOSICAO",#REF!="INSUMO",#REF!&lt;&gt;""),#REF!&lt;&gt;"")</formula>
    </cfRule>
  </conditionalFormatting>
  <conditionalFormatting sqref="B771">
    <cfRule type="expression" dxfId="2433" priority="1157" stopIfTrue="1">
      <formula>AND(#REF!&lt;&gt;"COMPOSICAO",#REF!&lt;&gt;"INSUMO",#REF!&lt;&gt;"")</formula>
    </cfRule>
    <cfRule type="expression" dxfId="2432" priority="1158" stopIfTrue="1">
      <formula>AND(OR(#REF!="COMPOSICAO",#REF!="INSUMO",#REF!&lt;&gt;""),#REF!&lt;&gt;"")</formula>
    </cfRule>
  </conditionalFormatting>
  <conditionalFormatting sqref="B781">
    <cfRule type="expression" dxfId="2431" priority="1151" stopIfTrue="1">
      <formula>AND(#REF!&lt;&gt;"COMPOSICAO",#REF!&lt;&gt;"INSUMO",#REF!&lt;&gt;"")</formula>
    </cfRule>
    <cfRule type="expression" dxfId="2430" priority="1152" stopIfTrue="1">
      <formula>AND(OR(#REF!="COMPOSICAO",#REF!="INSUMO",#REF!&lt;&gt;""),#REF!&lt;&gt;"")</formula>
    </cfRule>
  </conditionalFormatting>
  <conditionalFormatting sqref="E778:F781 D779:D781">
    <cfRule type="expression" dxfId="2429" priority="1149" stopIfTrue="1">
      <formula>AND(#REF!&lt;&gt;"COMPOSICAO",#REF!&lt;&gt;"INSUMO",#REF!&lt;&gt;"")</formula>
    </cfRule>
    <cfRule type="expression" dxfId="2428" priority="1150" stopIfTrue="1">
      <formula>AND(OR(#REF!="COMPOSICAO",#REF!="INSUMO",#REF!&lt;&gt;""),#REF!&lt;&gt;"")</formula>
    </cfRule>
  </conditionalFormatting>
  <conditionalFormatting sqref="C780">
    <cfRule type="expression" dxfId="2427" priority="1147" stopIfTrue="1">
      <formula>AND(#REF!&lt;&gt;"COMPOSICAO",#REF!&lt;&gt;"INSUMO",#REF!&lt;&gt;"")</formula>
    </cfRule>
  </conditionalFormatting>
  <conditionalFormatting sqref="C780">
    <cfRule type="expression" dxfId="2426" priority="1148" stopIfTrue="1">
      <formula>AND(OR(#REF!="COMPOSICAO",#REF!="INSUMO",#REF!&lt;&gt;""),#REF!&lt;&gt;"")</formula>
    </cfRule>
  </conditionalFormatting>
  <conditionalFormatting sqref="D782:F785">
    <cfRule type="expression" dxfId="2425" priority="1145" stopIfTrue="1">
      <formula>AND(#REF!&lt;&gt;"COMPOSICAO",#REF!&lt;&gt;"INSUMO",#REF!&lt;&gt;"")</formula>
    </cfRule>
    <cfRule type="expression" dxfId="2424" priority="1146" stopIfTrue="1">
      <formula>AND(OR(#REF!="COMPOSICAO",#REF!="INSUMO",#REF!&lt;&gt;""),#REF!&lt;&gt;"")</formula>
    </cfRule>
  </conditionalFormatting>
  <conditionalFormatting sqref="A778:D778">
    <cfRule type="expression" dxfId="2423" priority="1143" stopIfTrue="1">
      <formula>AND(#REF!&lt;&gt;"COMPOSICAO",#REF!&lt;&gt;"INSUMO",#REF!&lt;&gt;"")</formula>
    </cfRule>
    <cfRule type="expression" dxfId="2422" priority="1144" stopIfTrue="1">
      <formula>AND(OR(#REF!="COMPOSICAO",#REF!="INSUMO",#REF!&lt;&gt;""),#REF!&lt;&gt;"")</formula>
    </cfRule>
  </conditionalFormatting>
  <conditionalFormatting sqref="A777:C777">
    <cfRule type="expression" dxfId="2421" priority="1141" stopIfTrue="1">
      <formula>AND(#REF!&lt;&gt;"COMPOSICAO",#REF!&lt;&gt;"INSUMO",#REF!&lt;&gt;"")</formula>
    </cfRule>
    <cfRule type="expression" dxfId="2420" priority="1142" stopIfTrue="1">
      <formula>AND(OR(#REF!="COMPOSICAO",#REF!="INSUMO",#REF!&lt;&gt;""),#REF!&lt;&gt;"")</formula>
    </cfRule>
  </conditionalFormatting>
  <conditionalFormatting sqref="B780">
    <cfRule type="expression" dxfId="2419" priority="1139" stopIfTrue="1">
      <formula>AND(#REF!&lt;&gt;"COMPOSICAO",#REF!&lt;&gt;"INSUMO",#REF!&lt;&gt;"")</formula>
    </cfRule>
    <cfRule type="expression" dxfId="2418" priority="1140" stopIfTrue="1">
      <formula>AND(OR(#REF!="COMPOSICAO",#REF!="INSUMO",#REF!&lt;&gt;""),#REF!&lt;&gt;"")</formula>
    </cfRule>
  </conditionalFormatting>
  <conditionalFormatting sqref="C779">
    <cfRule type="expression" dxfId="2417" priority="1137" stopIfTrue="1">
      <formula>AND(#REF!&lt;&gt;"COMPOSICAO",#REF!&lt;&gt;"INSUMO",#REF!&lt;&gt;"")</formula>
    </cfRule>
  </conditionalFormatting>
  <conditionalFormatting sqref="C779">
    <cfRule type="expression" dxfId="2416" priority="1138" stopIfTrue="1">
      <formula>AND(OR(#REF!="COMPOSICAO",#REF!="INSUMO",#REF!&lt;&gt;""),#REF!&lt;&gt;"")</formula>
    </cfRule>
  </conditionalFormatting>
  <conditionalFormatting sqref="B779">
    <cfRule type="expression" dxfId="2415" priority="1135" stopIfTrue="1">
      <formula>AND(#REF!&lt;&gt;"COMPOSICAO",#REF!&lt;&gt;"INSUMO",#REF!&lt;&gt;"")</formula>
    </cfRule>
    <cfRule type="expression" dxfId="2414" priority="1136" stopIfTrue="1">
      <formula>AND(OR(#REF!="COMPOSICAO",#REF!="INSUMO",#REF!&lt;&gt;""),#REF!&lt;&gt;"")</formula>
    </cfRule>
  </conditionalFormatting>
  <conditionalFormatting sqref="C781:C783">
    <cfRule type="expression" dxfId="2413" priority="1133" stopIfTrue="1">
      <formula>AND(#REF!&lt;&gt;"COMPOSICAO",#REF!&lt;&gt;"INSUMO",#REF!&lt;&gt;"")</formula>
    </cfRule>
  </conditionalFormatting>
  <conditionalFormatting sqref="C781:C783">
    <cfRule type="expression" dxfId="2412" priority="1134" stopIfTrue="1">
      <formula>AND(OR(#REF!="COMPOSICAO",#REF!="INSUMO",#REF!&lt;&gt;""),#REF!&lt;&gt;"")</formula>
    </cfRule>
  </conditionalFormatting>
  <conditionalFormatting sqref="B782">
    <cfRule type="expression" dxfId="2411" priority="1131" stopIfTrue="1">
      <formula>AND(#REF!&lt;&gt;"COMPOSICAO",#REF!&lt;&gt;"INSUMO",#REF!&lt;&gt;"")</formula>
    </cfRule>
    <cfRule type="expression" dxfId="2410" priority="1132" stopIfTrue="1">
      <formula>AND(OR(#REF!="COMPOSICAO",#REF!="INSUMO",#REF!&lt;&gt;""),#REF!&lt;&gt;"")</formula>
    </cfRule>
  </conditionalFormatting>
  <conditionalFormatting sqref="B783">
    <cfRule type="expression" dxfId="2409" priority="1129" stopIfTrue="1">
      <formula>AND(#REF!&lt;&gt;"COMPOSICAO",#REF!&lt;&gt;"INSUMO",#REF!&lt;&gt;"")</formula>
    </cfRule>
    <cfRule type="expression" dxfId="2408" priority="1130" stopIfTrue="1">
      <formula>AND(OR(#REF!="COMPOSICAO",#REF!="INSUMO",#REF!&lt;&gt;""),#REF!&lt;&gt;"")</formula>
    </cfRule>
  </conditionalFormatting>
  <conditionalFormatting sqref="C785">
    <cfRule type="expression" dxfId="2407" priority="1127" stopIfTrue="1">
      <formula>AND(#REF!&lt;&gt;"COMPOSICAO",#REF!&lt;&gt;"INSUMO",#REF!&lt;&gt;"")</formula>
    </cfRule>
  </conditionalFormatting>
  <conditionalFormatting sqref="C785">
    <cfRule type="expression" dxfId="2406" priority="1128" stopIfTrue="1">
      <formula>AND(OR(#REF!="COMPOSICAO",#REF!="INSUMO",#REF!&lt;&gt;""),#REF!&lt;&gt;"")</formula>
    </cfRule>
  </conditionalFormatting>
  <conditionalFormatting sqref="B785">
    <cfRule type="expression" dxfId="2405" priority="1125" stopIfTrue="1">
      <formula>AND(#REF!&lt;&gt;"COMPOSICAO",#REF!&lt;&gt;"INSUMO",#REF!&lt;&gt;"")</formula>
    </cfRule>
    <cfRule type="expression" dxfId="2404" priority="1126" stopIfTrue="1">
      <formula>AND(OR(#REF!="COMPOSICAO",#REF!="INSUMO",#REF!&lt;&gt;""),#REF!&lt;&gt;"")</formula>
    </cfRule>
  </conditionalFormatting>
  <conditionalFormatting sqref="C784">
    <cfRule type="expression" dxfId="2403" priority="1123" stopIfTrue="1">
      <formula>AND(#REF!&lt;&gt;"COMPOSICAO",#REF!&lt;&gt;"INSUMO",#REF!&lt;&gt;"")</formula>
    </cfRule>
  </conditionalFormatting>
  <conditionalFormatting sqref="C784">
    <cfRule type="expression" dxfId="2402" priority="1124" stopIfTrue="1">
      <formula>AND(OR(#REF!="COMPOSICAO",#REF!="INSUMO",#REF!&lt;&gt;""),#REF!&lt;&gt;"")</formula>
    </cfRule>
  </conditionalFormatting>
  <conditionalFormatting sqref="B784">
    <cfRule type="expression" dxfId="2401" priority="1121" stopIfTrue="1">
      <formula>AND(#REF!&lt;&gt;"COMPOSICAO",#REF!&lt;&gt;"INSUMO",#REF!&lt;&gt;"")</formula>
    </cfRule>
    <cfRule type="expression" dxfId="2400" priority="1122" stopIfTrue="1">
      <formula>AND(OR(#REF!="COMPOSICAO",#REF!="INSUMO",#REF!&lt;&gt;""),#REF!&lt;&gt;"")</formula>
    </cfRule>
  </conditionalFormatting>
  <conditionalFormatting sqref="B794">
    <cfRule type="expression" dxfId="2399" priority="1119" stopIfTrue="1">
      <formula>AND(#REF!&lt;&gt;"COMPOSICAO",#REF!&lt;&gt;"INSUMO",#REF!&lt;&gt;"")</formula>
    </cfRule>
    <cfRule type="expression" dxfId="2398" priority="1120" stopIfTrue="1">
      <formula>AND(OR(#REF!="COMPOSICAO",#REF!="INSUMO",#REF!&lt;&gt;""),#REF!&lt;&gt;"")</formula>
    </cfRule>
  </conditionalFormatting>
  <conditionalFormatting sqref="E791:F794 D792:D794">
    <cfRule type="expression" dxfId="2397" priority="1117" stopIfTrue="1">
      <formula>AND(#REF!&lt;&gt;"COMPOSICAO",#REF!&lt;&gt;"INSUMO",#REF!&lt;&gt;"")</formula>
    </cfRule>
    <cfRule type="expression" dxfId="2396" priority="1118" stopIfTrue="1">
      <formula>AND(OR(#REF!="COMPOSICAO",#REF!="INSUMO",#REF!&lt;&gt;""),#REF!&lt;&gt;"")</formula>
    </cfRule>
  </conditionalFormatting>
  <conditionalFormatting sqref="C793">
    <cfRule type="expression" dxfId="2395" priority="1115" stopIfTrue="1">
      <formula>AND(#REF!&lt;&gt;"COMPOSICAO",#REF!&lt;&gt;"INSUMO",#REF!&lt;&gt;"")</formula>
    </cfRule>
  </conditionalFormatting>
  <conditionalFormatting sqref="C793">
    <cfRule type="expression" dxfId="2394" priority="1116" stopIfTrue="1">
      <formula>AND(OR(#REF!="COMPOSICAO",#REF!="INSUMO",#REF!&lt;&gt;""),#REF!&lt;&gt;"")</formula>
    </cfRule>
  </conditionalFormatting>
  <conditionalFormatting sqref="D795:F799">
    <cfRule type="expression" dxfId="2393" priority="1113" stopIfTrue="1">
      <formula>AND(#REF!&lt;&gt;"COMPOSICAO",#REF!&lt;&gt;"INSUMO",#REF!&lt;&gt;"")</formula>
    </cfRule>
    <cfRule type="expression" dxfId="2392" priority="1114" stopIfTrue="1">
      <formula>AND(OR(#REF!="COMPOSICAO",#REF!="INSUMO",#REF!&lt;&gt;""),#REF!&lt;&gt;"")</formula>
    </cfRule>
  </conditionalFormatting>
  <conditionalFormatting sqref="A791:D791">
    <cfRule type="expression" dxfId="2391" priority="1111" stopIfTrue="1">
      <formula>AND(#REF!&lt;&gt;"COMPOSICAO",#REF!&lt;&gt;"INSUMO",#REF!&lt;&gt;"")</formula>
    </cfRule>
    <cfRule type="expression" dxfId="2390" priority="1112" stopIfTrue="1">
      <formula>AND(OR(#REF!="COMPOSICAO",#REF!="INSUMO",#REF!&lt;&gt;""),#REF!&lt;&gt;"")</formula>
    </cfRule>
  </conditionalFormatting>
  <conditionalFormatting sqref="A790:C790">
    <cfRule type="expression" dxfId="2389" priority="1109" stopIfTrue="1">
      <formula>AND(#REF!&lt;&gt;"COMPOSICAO",#REF!&lt;&gt;"INSUMO",#REF!&lt;&gt;"")</formula>
    </cfRule>
    <cfRule type="expression" dxfId="2388" priority="1110" stopIfTrue="1">
      <formula>AND(OR(#REF!="COMPOSICAO",#REF!="INSUMO",#REF!&lt;&gt;""),#REF!&lt;&gt;"")</formula>
    </cfRule>
  </conditionalFormatting>
  <conditionalFormatting sqref="B793">
    <cfRule type="expression" dxfId="2387" priority="1107" stopIfTrue="1">
      <formula>AND(#REF!&lt;&gt;"COMPOSICAO",#REF!&lt;&gt;"INSUMO",#REF!&lt;&gt;"")</formula>
    </cfRule>
    <cfRule type="expression" dxfId="2386" priority="1108" stopIfTrue="1">
      <formula>AND(OR(#REF!="COMPOSICAO",#REF!="INSUMO",#REF!&lt;&gt;""),#REF!&lt;&gt;"")</formula>
    </cfRule>
  </conditionalFormatting>
  <conditionalFormatting sqref="C792">
    <cfRule type="expression" dxfId="2385" priority="1105" stopIfTrue="1">
      <formula>AND(#REF!&lt;&gt;"COMPOSICAO",#REF!&lt;&gt;"INSUMO",#REF!&lt;&gt;"")</formula>
    </cfRule>
  </conditionalFormatting>
  <conditionalFormatting sqref="C792">
    <cfRule type="expression" dxfId="2384" priority="1106" stopIfTrue="1">
      <formula>AND(OR(#REF!="COMPOSICAO",#REF!="INSUMO",#REF!&lt;&gt;""),#REF!&lt;&gt;"")</formula>
    </cfRule>
  </conditionalFormatting>
  <conditionalFormatting sqref="B792">
    <cfRule type="expression" dxfId="2383" priority="1103" stopIfTrue="1">
      <formula>AND(#REF!&lt;&gt;"COMPOSICAO",#REF!&lt;&gt;"INSUMO",#REF!&lt;&gt;"")</formula>
    </cfRule>
    <cfRule type="expression" dxfId="2382" priority="1104" stopIfTrue="1">
      <formula>AND(OR(#REF!="COMPOSICAO",#REF!="INSUMO",#REF!&lt;&gt;""),#REF!&lt;&gt;"")</formula>
    </cfRule>
  </conditionalFormatting>
  <conditionalFormatting sqref="C794:C796">
    <cfRule type="expression" dxfId="2381" priority="1101" stopIfTrue="1">
      <formula>AND(#REF!&lt;&gt;"COMPOSICAO",#REF!&lt;&gt;"INSUMO",#REF!&lt;&gt;"")</formula>
    </cfRule>
  </conditionalFormatting>
  <conditionalFormatting sqref="C794:C796">
    <cfRule type="expression" dxfId="2380" priority="1102" stopIfTrue="1">
      <formula>AND(OR(#REF!="COMPOSICAO",#REF!="INSUMO",#REF!&lt;&gt;""),#REF!&lt;&gt;"")</formula>
    </cfRule>
  </conditionalFormatting>
  <conditionalFormatting sqref="B795">
    <cfRule type="expression" dxfId="2379" priority="1099" stopIfTrue="1">
      <formula>AND(#REF!&lt;&gt;"COMPOSICAO",#REF!&lt;&gt;"INSUMO",#REF!&lt;&gt;"")</formula>
    </cfRule>
    <cfRule type="expression" dxfId="2378" priority="1100" stopIfTrue="1">
      <formula>AND(OR(#REF!="COMPOSICAO",#REF!="INSUMO",#REF!&lt;&gt;""),#REF!&lt;&gt;"")</formula>
    </cfRule>
  </conditionalFormatting>
  <conditionalFormatting sqref="B796">
    <cfRule type="expression" dxfId="2377" priority="1097" stopIfTrue="1">
      <formula>AND(#REF!&lt;&gt;"COMPOSICAO",#REF!&lt;&gt;"INSUMO",#REF!&lt;&gt;"")</formula>
    </cfRule>
    <cfRule type="expression" dxfId="2376" priority="1098" stopIfTrue="1">
      <formula>AND(OR(#REF!="COMPOSICAO",#REF!="INSUMO",#REF!&lt;&gt;""),#REF!&lt;&gt;"")</formula>
    </cfRule>
  </conditionalFormatting>
  <conditionalFormatting sqref="C799">
    <cfRule type="expression" dxfId="2375" priority="1095" stopIfTrue="1">
      <formula>AND(#REF!&lt;&gt;"COMPOSICAO",#REF!&lt;&gt;"INSUMO",#REF!&lt;&gt;"")</formula>
    </cfRule>
  </conditionalFormatting>
  <conditionalFormatting sqref="C799">
    <cfRule type="expression" dxfId="2374" priority="1096" stopIfTrue="1">
      <formula>AND(OR(#REF!="COMPOSICAO",#REF!="INSUMO",#REF!&lt;&gt;""),#REF!&lt;&gt;"")</formula>
    </cfRule>
  </conditionalFormatting>
  <conditionalFormatting sqref="B799">
    <cfRule type="expression" dxfId="2373" priority="1093" stopIfTrue="1">
      <formula>AND(#REF!&lt;&gt;"COMPOSICAO",#REF!&lt;&gt;"INSUMO",#REF!&lt;&gt;"")</formula>
    </cfRule>
    <cfRule type="expression" dxfId="2372" priority="1094" stopIfTrue="1">
      <formula>AND(OR(#REF!="COMPOSICAO",#REF!="INSUMO",#REF!&lt;&gt;""),#REF!&lt;&gt;"")</formula>
    </cfRule>
  </conditionalFormatting>
  <conditionalFormatting sqref="C797:C798">
    <cfRule type="expression" dxfId="2371" priority="1091" stopIfTrue="1">
      <formula>AND(#REF!&lt;&gt;"COMPOSICAO",#REF!&lt;&gt;"INSUMO",#REF!&lt;&gt;"")</formula>
    </cfRule>
  </conditionalFormatting>
  <conditionalFormatting sqref="C797:C798">
    <cfRule type="expression" dxfId="2370" priority="1092" stopIfTrue="1">
      <formula>AND(OR(#REF!="COMPOSICAO",#REF!="INSUMO",#REF!&lt;&gt;""),#REF!&lt;&gt;"")</formula>
    </cfRule>
  </conditionalFormatting>
  <conditionalFormatting sqref="B797:B798">
    <cfRule type="expression" dxfId="2369" priority="1089" stopIfTrue="1">
      <formula>AND(#REF!&lt;&gt;"COMPOSICAO",#REF!&lt;&gt;"INSUMO",#REF!&lt;&gt;"")</formula>
    </cfRule>
    <cfRule type="expression" dxfId="2368" priority="1090" stopIfTrue="1">
      <formula>AND(OR(#REF!="COMPOSICAO",#REF!="INSUMO",#REF!&lt;&gt;""),#REF!&lt;&gt;"")</formula>
    </cfRule>
  </conditionalFormatting>
  <conditionalFormatting sqref="B808">
    <cfRule type="expression" dxfId="2367" priority="1087" stopIfTrue="1">
      <formula>AND(#REF!&lt;&gt;"COMPOSICAO",#REF!&lt;&gt;"INSUMO",#REF!&lt;&gt;"")</formula>
    </cfRule>
    <cfRule type="expression" dxfId="2366" priority="1088" stopIfTrue="1">
      <formula>AND(OR(#REF!="COMPOSICAO",#REF!="INSUMO",#REF!&lt;&gt;""),#REF!&lt;&gt;"")</formula>
    </cfRule>
  </conditionalFormatting>
  <conditionalFormatting sqref="E805:F808 D806:D808">
    <cfRule type="expression" dxfId="2365" priority="1085" stopIfTrue="1">
      <formula>AND(#REF!&lt;&gt;"COMPOSICAO",#REF!&lt;&gt;"INSUMO",#REF!&lt;&gt;"")</formula>
    </cfRule>
    <cfRule type="expression" dxfId="2364" priority="1086" stopIfTrue="1">
      <formula>AND(OR(#REF!="COMPOSICAO",#REF!="INSUMO",#REF!&lt;&gt;""),#REF!&lt;&gt;"")</formula>
    </cfRule>
  </conditionalFormatting>
  <conditionalFormatting sqref="C807">
    <cfRule type="expression" dxfId="2363" priority="1083" stopIfTrue="1">
      <formula>AND(#REF!&lt;&gt;"COMPOSICAO",#REF!&lt;&gt;"INSUMO",#REF!&lt;&gt;"")</formula>
    </cfRule>
  </conditionalFormatting>
  <conditionalFormatting sqref="C807">
    <cfRule type="expression" dxfId="2362" priority="1084" stopIfTrue="1">
      <formula>AND(OR(#REF!="COMPOSICAO",#REF!="INSUMO",#REF!&lt;&gt;""),#REF!&lt;&gt;"")</formula>
    </cfRule>
  </conditionalFormatting>
  <conditionalFormatting sqref="D809:F813">
    <cfRule type="expression" dxfId="2361" priority="1081" stopIfTrue="1">
      <formula>AND(#REF!&lt;&gt;"COMPOSICAO",#REF!&lt;&gt;"INSUMO",#REF!&lt;&gt;"")</formula>
    </cfRule>
    <cfRule type="expression" dxfId="2360" priority="1082" stopIfTrue="1">
      <formula>AND(OR(#REF!="COMPOSICAO",#REF!="INSUMO",#REF!&lt;&gt;""),#REF!&lt;&gt;"")</formula>
    </cfRule>
  </conditionalFormatting>
  <conditionalFormatting sqref="A805:D805">
    <cfRule type="expression" dxfId="2359" priority="1079" stopIfTrue="1">
      <formula>AND(#REF!&lt;&gt;"COMPOSICAO",#REF!&lt;&gt;"INSUMO",#REF!&lt;&gt;"")</formula>
    </cfRule>
    <cfRule type="expression" dxfId="2358" priority="1080" stopIfTrue="1">
      <formula>AND(OR(#REF!="COMPOSICAO",#REF!="INSUMO",#REF!&lt;&gt;""),#REF!&lt;&gt;"")</formula>
    </cfRule>
  </conditionalFormatting>
  <conditionalFormatting sqref="A804:C804">
    <cfRule type="expression" dxfId="2357" priority="1077" stopIfTrue="1">
      <formula>AND(#REF!&lt;&gt;"COMPOSICAO",#REF!&lt;&gt;"INSUMO",#REF!&lt;&gt;"")</formula>
    </cfRule>
    <cfRule type="expression" dxfId="2356" priority="1078" stopIfTrue="1">
      <formula>AND(OR(#REF!="COMPOSICAO",#REF!="INSUMO",#REF!&lt;&gt;""),#REF!&lt;&gt;"")</formula>
    </cfRule>
  </conditionalFormatting>
  <conditionalFormatting sqref="B807">
    <cfRule type="expression" dxfId="2355" priority="1075" stopIfTrue="1">
      <formula>AND(#REF!&lt;&gt;"COMPOSICAO",#REF!&lt;&gt;"INSUMO",#REF!&lt;&gt;"")</formula>
    </cfRule>
    <cfRule type="expression" dxfId="2354" priority="1076" stopIfTrue="1">
      <formula>AND(OR(#REF!="COMPOSICAO",#REF!="INSUMO",#REF!&lt;&gt;""),#REF!&lt;&gt;"")</formula>
    </cfRule>
  </conditionalFormatting>
  <conditionalFormatting sqref="C806">
    <cfRule type="expression" dxfId="2353" priority="1073" stopIfTrue="1">
      <formula>AND(#REF!&lt;&gt;"COMPOSICAO",#REF!&lt;&gt;"INSUMO",#REF!&lt;&gt;"")</formula>
    </cfRule>
  </conditionalFormatting>
  <conditionalFormatting sqref="C806">
    <cfRule type="expression" dxfId="2352" priority="1074" stopIfTrue="1">
      <formula>AND(OR(#REF!="COMPOSICAO",#REF!="INSUMO",#REF!&lt;&gt;""),#REF!&lt;&gt;"")</formula>
    </cfRule>
  </conditionalFormatting>
  <conditionalFormatting sqref="B806">
    <cfRule type="expression" dxfId="2351" priority="1071" stopIfTrue="1">
      <formula>AND(#REF!&lt;&gt;"COMPOSICAO",#REF!&lt;&gt;"INSUMO",#REF!&lt;&gt;"")</formula>
    </cfRule>
    <cfRule type="expression" dxfId="2350" priority="1072" stopIfTrue="1">
      <formula>AND(OR(#REF!="COMPOSICAO",#REF!="INSUMO",#REF!&lt;&gt;""),#REF!&lt;&gt;"")</formula>
    </cfRule>
  </conditionalFormatting>
  <conditionalFormatting sqref="C808:C810">
    <cfRule type="expression" dxfId="2349" priority="1069" stopIfTrue="1">
      <formula>AND(#REF!&lt;&gt;"COMPOSICAO",#REF!&lt;&gt;"INSUMO",#REF!&lt;&gt;"")</formula>
    </cfRule>
  </conditionalFormatting>
  <conditionalFormatting sqref="C808:C810">
    <cfRule type="expression" dxfId="2348" priority="1070" stopIfTrue="1">
      <formula>AND(OR(#REF!="COMPOSICAO",#REF!="INSUMO",#REF!&lt;&gt;""),#REF!&lt;&gt;"")</formula>
    </cfRule>
  </conditionalFormatting>
  <conditionalFormatting sqref="B809">
    <cfRule type="expression" dxfId="2347" priority="1067" stopIfTrue="1">
      <formula>AND(#REF!&lt;&gt;"COMPOSICAO",#REF!&lt;&gt;"INSUMO",#REF!&lt;&gt;"")</formula>
    </cfRule>
    <cfRule type="expression" dxfId="2346" priority="1068" stopIfTrue="1">
      <formula>AND(OR(#REF!="COMPOSICAO",#REF!="INSUMO",#REF!&lt;&gt;""),#REF!&lt;&gt;"")</formula>
    </cfRule>
  </conditionalFormatting>
  <conditionalFormatting sqref="B810">
    <cfRule type="expression" dxfId="2345" priority="1065" stopIfTrue="1">
      <formula>AND(#REF!&lt;&gt;"COMPOSICAO",#REF!&lt;&gt;"INSUMO",#REF!&lt;&gt;"")</formula>
    </cfRule>
    <cfRule type="expression" dxfId="2344" priority="1066" stopIfTrue="1">
      <formula>AND(OR(#REF!="COMPOSICAO",#REF!="INSUMO",#REF!&lt;&gt;""),#REF!&lt;&gt;"")</formula>
    </cfRule>
  </conditionalFormatting>
  <conditionalFormatting sqref="C813">
    <cfRule type="expression" dxfId="2343" priority="1063" stopIfTrue="1">
      <formula>AND(#REF!&lt;&gt;"COMPOSICAO",#REF!&lt;&gt;"INSUMO",#REF!&lt;&gt;"")</formula>
    </cfRule>
  </conditionalFormatting>
  <conditionalFormatting sqref="C813">
    <cfRule type="expression" dxfId="2342" priority="1064" stopIfTrue="1">
      <formula>AND(OR(#REF!="COMPOSICAO",#REF!="INSUMO",#REF!&lt;&gt;""),#REF!&lt;&gt;"")</formula>
    </cfRule>
  </conditionalFormatting>
  <conditionalFormatting sqref="B813">
    <cfRule type="expression" dxfId="2341" priority="1061" stopIfTrue="1">
      <formula>AND(#REF!&lt;&gt;"COMPOSICAO",#REF!&lt;&gt;"INSUMO",#REF!&lt;&gt;"")</formula>
    </cfRule>
    <cfRule type="expression" dxfId="2340" priority="1062" stopIfTrue="1">
      <formula>AND(OR(#REF!="COMPOSICAO",#REF!="INSUMO",#REF!&lt;&gt;""),#REF!&lt;&gt;"")</formula>
    </cfRule>
  </conditionalFormatting>
  <conditionalFormatting sqref="C811:C812">
    <cfRule type="expression" dxfId="2339" priority="1059" stopIfTrue="1">
      <formula>AND(#REF!&lt;&gt;"COMPOSICAO",#REF!&lt;&gt;"INSUMO",#REF!&lt;&gt;"")</formula>
    </cfRule>
  </conditionalFormatting>
  <conditionalFormatting sqref="C811:C812">
    <cfRule type="expression" dxfId="2338" priority="1060" stopIfTrue="1">
      <formula>AND(OR(#REF!="COMPOSICAO",#REF!="INSUMO",#REF!&lt;&gt;""),#REF!&lt;&gt;"")</formula>
    </cfRule>
  </conditionalFormatting>
  <conditionalFormatting sqref="B811:B812">
    <cfRule type="expression" dxfId="2337" priority="1057" stopIfTrue="1">
      <formula>AND(#REF!&lt;&gt;"COMPOSICAO",#REF!&lt;&gt;"INSUMO",#REF!&lt;&gt;"")</formula>
    </cfRule>
    <cfRule type="expression" dxfId="2336" priority="1058" stopIfTrue="1">
      <formula>AND(OR(#REF!="COMPOSICAO",#REF!="INSUMO",#REF!&lt;&gt;""),#REF!&lt;&gt;"")</formula>
    </cfRule>
  </conditionalFormatting>
  <conditionalFormatting sqref="B824">
    <cfRule type="expression" dxfId="2335" priority="1055" stopIfTrue="1">
      <formula>AND(#REF!&lt;&gt;"COMPOSICAO",#REF!&lt;&gt;"INSUMO",#REF!&lt;&gt;"")</formula>
    </cfRule>
    <cfRule type="expression" dxfId="2334" priority="1056" stopIfTrue="1">
      <formula>AND(OR(#REF!="COMPOSICAO",#REF!="INSUMO",#REF!&lt;&gt;""),#REF!&lt;&gt;"")</formula>
    </cfRule>
  </conditionalFormatting>
  <conditionalFormatting sqref="D820:D824 E819:F832">
    <cfRule type="expression" dxfId="2333" priority="1053" stopIfTrue="1">
      <formula>AND(#REF!&lt;&gt;"COMPOSICAO",#REF!&lt;&gt;"INSUMO",#REF!&lt;&gt;"")</formula>
    </cfRule>
    <cfRule type="expression" dxfId="2332" priority="1054" stopIfTrue="1">
      <formula>AND(OR(#REF!="COMPOSICAO",#REF!="INSUMO",#REF!&lt;&gt;""),#REF!&lt;&gt;"")</formula>
    </cfRule>
  </conditionalFormatting>
  <conditionalFormatting sqref="C822">
    <cfRule type="expression" dxfId="2331" priority="1051" stopIfTrue="1">
      <formula>AND(#REF!&lt;&gt;"COMPOSICAO",#REF!&lt;&gt;"INSUMO",#REF!&lt;&gt;"")</formula>
    </cfRule>
  </conditionalFormatting>
  <conditionalFormatting sqref="C822">
    <cfRule type="expression" dxfId="2330" priority="1052" stopIfTrue="1">
      <formula>AND(OR(#REF!="COMPOSICAO",#REF!="INSUMO",#REF!&lt;&gt;""),#REF!&lt;&gt;"")</formula>
    </cfRule>
  </conditionalFormatting>
  <conditionalFormatting sqref="D825:D832">
    <cfRule type="expression" dxfId="2329" priority="1049" stopIfTrue="1">
      <formula>AND(#REF!&lt;&gt;"COMPOSICAO",#REF!&lt;&gt;"INSUMO",#REF!&lt;&gt;"")</formula>
    </cfRule>
    <cfRule type="expression" dxfId="2328" priority="1050" stopIfTrue="1">
      <formula>AND(OR(#REF!="COMPOSICAO",#REF!="INSUMO",#REF!&lt;&gt;""),#REF!&lt;&gt;"")</formula>
    </cfRule>
  </conditionalFormatting>
  <conditionalFormatting sqref="A819:D819">
    <cfRule type="expression" dxfId="2327" priority="1047" stopIfTrue="1">
      <formula>AND(#REF!&lt;&gt;"COMPOSICAO",#REF!&lt;&gt;"INSUMO",#REF!&lt;&gt;"")</formula>
    </cfRule>
    <cfRule type="expression" dxfId="2326" priority="1048" stopIfTrue="1">
      <formula>AND(OR(#REF!="COMPOSICAO",#REF!="INSUMO",#REF!&lt;&gt;""),#REF!&lt;&gt;"")</formula>
    </cfRule>
  </conditionalFormatting>
  <conditionalFormatting sqref="A818:C818">
    <cfRule type="expression" dxfId="2325" priority="1045" stopIfTrue="1">
      <formula>AND(#REF!&lt;&gt;"COMPOSICAO",#REF!&lt;&gt;"INSUMO",#REF!&lt;&gt;"")</formula>
    </cfRule>
    <cfRule type="expression" dxfId="2324" priority="1046" stopIfTrue="1">
      <formula>AND(OR(#REF!="COMPOSICAO",#REF!="INSUMO",#REF!&lt;&gt;""),#REF!&lt;&gt;"")</formula>
    </cfRule>
  </conditionalFormatting>
  <conditionalFormatting sqref="B822:B823">
    <cfRule type="expression" dxfId="2323" priority="1043" stopIfTrue="1">
      <formula>AND(#REF!&lt;&gt;"COMPOSICAO",#REF!&lt;&gt;"INSUMO",#REF!&lt;&gt;"")</formula>
    </cfRule>
    <cfRule type="expression" dxfId="2322" priority="1044" stopIfTrue="1">
      <formula>AND(OR(#REF!="COMPOSICAO",#REF!="INSUMO",#REF!&lt;&gt;""),#REF!&lt;&gt;"")</formula>
    </cfRule>
  </conditionalFormatting>
  <conditionalFormatting sqref="C820">
    <cfRule type="expression" dxfId="2321" priority="1041" stopIfTrue="1">
      <formula>AND(#REF!&lt;&gt;"COMPOSICAO",#REF!&lt;&gt;"INSUMO",#REF!&lt;&gt;"")</formula>
    </cfRule>
  </conditionalFormatting>
  <conditionalFormatting sqref="C820">
    <cfRule type="expression" dxfId="2320" priority="1042" stopIfTrue="1">
      <formula>AND(OR(#REF!="COMPOSICAO",#REF!="INSUMO",#REF!&lt;&gt;""),#REF!&lt;&gt;"")</formula>
    </cfRule>
  </conditionalFormatting>
  <conditionalFormatting sqref="B820:B821">
    <cfRule type="expression" dxfId="2319" priority="1039" stopIfTrue="1">
      <formula>AND(#REF!&lt;&gt;"COMPOSICAO",#REF!&lt;&gt;"INSUMO",#REF!&lt;&gt;"")</formula>
    </cfRule>
    <cfRule type="expression" dxfId="2318" priority="1040" stopIfTrue="1">
      <formula>AND(OR(#REF!="COMPOSICAO",#REF!="INSUMO",#REF!&lt;&gt;""),#REF!&lt;&gt;"")</formula>
    </cfRule>
  </conditionalFormatting>
  <conditionalFormatting sqref="C824:C827">
    <cfRule type="expression" dxfId="2317" priority="1037" stopIfTrue="1">
      <formula>AND(#REF!&lt;&gt;"COMPOSICAO",#REF!&lt;&gt;"INSUMO",#REF!&lt;&gt;"")</formula>
    </cfRule>
  </conditionalFormatting>
  <conditionalFormatting sqref="C824:C827">
    <cfRule type="expression" dxfId="2316" priority="1038" stopIfTrue="1">
      <formula>AND(OR(#REF!="COMPOSICAO",#REF!="INSUMO",#REF!&lt;&gt;""),#REF!&lt;&gt;"")</formula>
    </cfRule>
  </conditionalFormatting>
  <conditionalFormatting sqref="B825:B826">
    <cfRule type="expression" dxfId="2315" priority="1035" stopIfTrue="1">
      <formula>AND(#REF!&lt;&gt;"COMPOSICAO",#REF!&lt;&gt;"INSUMO",#REF!&lt;&gt;"")</formula>
    </cfRule>
    <cfRule type="expression" dxfId="2314" priority="1036" stopIfTrue="1">
      <formula>AND(OR(#REF!="COMPOSICAO",#REF!="INSUMO",#REF!&lt;&gt;""),#REF!&lt;&gt;"")</formula>
    </cfRule>
  </conditionalFormatting>
  <conditionalFormatting sqref="B827">
    <cfRule type="expression" dxfId="2313" priority="1033" stopIfTrue="1">
      <formula>AND(#REF!&lt;&gt;"COMPOSICAO",#REF!&lt;&gt;"INSUMO",#REF!&lt;&gt;"")</formula>
    </cfRule>
    <cfRule type="expression" dxfId="2312" priority="1034" stopIfTrue="1">
      <formula>AND(OR(#REF!="COMPOSICAO",#REF!="INSUMO",#REF!&lt;&gt;""),#REF!&lt;&gt;"")</formula>
    </cfRule>
  </conditionalFormatting>
  <conditionalFormatting sqref="C832">
    <cfRule type="expression" dxfId="2311" priority="1031" stopIfTrue="1">
      <formula>AND(#REF!&lt;&gt;"COMPOSICAO",#REF!&lt;&gt;"INSUMO",#REF!&lt;&gt;"")</formula>
    </cfRule>
  </conditionalFormatting>
  <conditionalFormatting sqref="C832">
    <cfRule type="expression" dxfId="2310" priority="1032" stopIfTrue="1">
      <formula>AND(OR(#REF!="COMPOSICAO",#REF!="INSUMO",#REF!&lt;&gt;""),#REF!&lt;&gt;"")</formula>
    </cfRule>
  </conditionalFormatting>
  <conditionalFormatting sqref="B832">
    <cfRule type="expression" dxfId="2309" priority="1029" stopIfTrue="1">
      <formula>AND(#REF!&lt;&gt;"COMPOSICAO",#REF!&lt;&gt;"INSUMO",#REF!&lt;&gt;"")</formula>
    </cfRule>
    <cfRule type="expression" dxfId="2308" priority="1030" stopIfTrue="1">
      <formula>AND(OR(#REF!="COMPOSICAO",#REF!="INSUMO",#REF!&lt;&gt;""),#REF!&lt;&gt;"")</formula>
    </cfRule>
  </conditionalFormatting>
  <conditionalFormatting sqref="C828 C831">
    <cfRule type="expression" dxfId="2307" priority="1027" stopIfTrue="1">
      <formula>AND(#REF!&lt;&gt;"COMPOSICAO",#REF!&lt;&gt;"INSUMO",#REF!&lt;&gt;"")</formula>
    </cfRule>
  </conditionalFormatting>
  <conditionalFormatting sqref="C828 C831">
    <cfRule type="expression" dxfId="2306" priority="1028" stopIfTrue="1">
      <formula>AND(OR(#REF!="COMPOSICAO",#REF!="INSUMO",#REF!&lt;&gt;""),#REF!&lt;&gt;"")</formula>
    </cfRule>
  </conditionalFormatting>
  <conditionalFormatting sqref="B828:B831">
    <cfRule type="expression" dxfId="2305" priority="1025" stopIfTrue="1">
      <formula>AND(#REF!&lt;&gt;"COMPOSICAO",#REF!&lt;&gt;"INSUMO",#REF!&lt;&gt;"")</formula>
    </cfRule>
    <cfRule type="expression" dxfId="2304" priority="1026" stopIfTrue="1">
      <formula>AND(OR(#REF!="COMPOSICAO",#REF!="INSUMO",#REF!&lt;&gt;""),#REF!&lt;&gt;"")</formula>
    </cfRule>
  </conditionalFormatting>
  <conditionalFormatting sqref="C823 C821">
    <cfRule type="expression" dxfId="2303" priority="1023" stopIfTrue="1">
      <formula>AND(#REF!&lt;&gt;"COMPOSICAO",#REF!&lt;&gt;"INSUMO",#REF!&lt;&gt;"")</formula>
    </cfRule>
  </conditionalFormatting>
  <conditionalFormatting sqref="C823 C821">
    <cfRule type="expression" dxfId="2302" priority="1024" stopIfTrue="1">
      <formula>AND(OR(#REF!="COMPOSICAO",#REF!="INSUMO",#REF!&lt;&gt;""),#REF!&lt;&gt;"")</formula>
    </cfRule>
  </conditionalFormatting>
  <conditionalFormatting sqref="B843">
    <cfRule type="expression" dxfId="2301" priority="1021" stopIfTrue="1">
      <formula>AND(#REF!&lt;&gt;"COMPOSICAO",#REF!&lt;&gt;"INSUMO",#REF!&lt;&gt;"")</formula>
    </cfRule>
    <cfRule type="expression" dxfId="2300" priority="1022" stopIfTrue="1">
      <formula>AND(OR(#REF!="COMPOSICAO",#REF!="INSUMO",#REF!&lt;&gt;""),#REF!&lt;&gt;"")</formula>
    </cfRule>
  </conditionalFormatting>
  <conditionalFormatting sqref="D839:D843 E838:F851">
    <cfRule type="expression" dxfId="2299" priority="1019" stopIfTrue="1">
      <formula>AND(#REF!&lt;&gt;"COMPOSICAO",#REF!&lt;&gt;"INSUMO",#REF!&lt;&gt;"")</formula>
    </cfRule>
    <cfRule type="expression" dxfId="2298" priority="1020" stopIfTrue="1">
      <formula>AND(OR(#REF!="COMPOSICAO",#REF!="INSUMO",#REF!&lt;&gt;""),#REF!&lt;&gt;"")</formula>
    </cfRule>
  </conditionalFormatting>
  <conditionalFormatting sqref="C841">
    <cfRule type="expression" dxfId="2297" priority="1017" stopIfTrue="1">
      <formula>AND(#REF!&lt;&gt;"COMPOSICAO",#REF!&lt;&gt;"INSUMO",#REF!&lt;&gt;"")</formula>
    </cfRule>
  </conditionalFormatting>
  <conditionalFormatting sqref="C841">
    <cfRule type="expression" dxfId="2296" priority="1018" stopIfTrue="1">
      <formula>AND(OR(#REF!="COMPOSICAO",#REF!="INSUMO",#REF!&lt;&gt;""),#REF!&lt;&gt;"")</formula>
    </cfRule>
  </conditionalFormatting>
  <conditionalFormatting sqref="D844:D851">
    <cfRule type="expression" dxfId="2295" priority="1015" stopIfTrue="1">
      <formula>AND(#REF!&lt;&gt;"COMPOSICAO",#REF!&lt;&gt;"INSUMO",#REF!&lt;&gt;"")</formula>
    </cfRule>
    <cfRule type="expression" dxfId="2294" priority="1016" stopIfTrue="1">
      <formula>AND(OR(#REF!="COMPOSICAO",#REF!="INSUMO",#REF!&lt;&gt;""),#REF!&lt;&gt;"")</formula>
    </cfRule>
  </conditionalFormatting>
  <conditionalFormatting sqref="A838:D838">
    <cfRule type="expression" dxfId="2293" priority="1013" stopIfTrue="1">
      <formula>AND(#REF!&lt;&gt;"COMPOSICAO",#REF!&lt;&gt;"INSUMO",#REF!&lt;&gt;"")</formula>
    </cfRule>
    <cfRule type="expression" dxfId="2292" priority="1014" stopIfTrue="1">
      <formula>AND(OR(#REF!="COMPOSICAO",#REF!="INSUMO",#REF!&lt;&gt;""),#REF!&lt;&gt;"")</formula>
    </cfRule>
  </conditionalFormatting>
  <conditionalFormatting sqref="A837:C837">
    <cfRule type="expression" dxfId="2291" priority="1011" stopIfTrue="1">
      <formula>AND(#REF!&lt;&gt;"COMPOSICAO",#REF!&lt;&gt;"INSUMO",#REF!&lt;&gt;"")</formula>
    </cfRule>
    <cfRule type="expression" dxfId="2290" priority="1012" stopIfTrue="1">
      <formula>AND(OR(#REF!="COMPOSICAO",#REF!="INSUMO",#REF!&lt;&gt;""),#REF!&lt;&gt;"")</formula>
    </cfRule>
  </conditionalFormatting>
  <conditionalFormatting sqref="B841:B842">
    <cfRule type="expression" dxfId="2289" priority="1009" stopIfTrue="1">
      <formula>AND(#REF!&lt;&gt;"COMPOSICAO",#REF!&lt;&gt;"INSUMO",#REF!&lt;&gt;"")</formula>
    </cfRule>
    <cfRule type="expression" dxfId="2288" priority="1010" stopIfTrue="1">
      <formula>AND(OR(#REF!="COMPOSICAO",#REF!="INSUMO",#REF!&lt;&gt;""),#REF!&lt;&gt;"")</formula>
    </cfRule>
  </conditionalFormatting>
  <conditionalFormatting sqref="C839">
    <cfRule type="expression" dxfId="2287" priority="1007" stopIfTrue="1">
      <formula>AND(#REF!&lt;&gt;"COMPOSICAO",#REF!&lt;&gt;"INSUMO",#REF!&lt;&gt;"")</formula>
    </cfRule>
  </conditionalFormatting>
  <conditionalFormatting sqref="C839">
    <cfRule type="expression" dxfId="2286" priority="1008" stopIfTrue="1">
      <formula>AND(OR(#REF!="COMPOSICAO",#REF!="INSUMO",#REF!&lt;&gt;""),#REF!&lt;&gt;"")</formula>
    </cfRule>
  </conditionalFormatting>
  <conditionalFormatting sqref="B839:B840">
    <cfRule type="expression" dxfId="2285" priority="1005" stopIfTrue="1">
      <formula>AND(#REF!&lt;&gt;"COMPOSICAO",#REF!&lt;&gt;"INSUMO",#REF!&lt;&gt;"")</formula>
    </cfRule>
    <cfRule type="expression" dxfId="2284" priority="1006" stopIfTrue="1">
      <formula>AND(OR(#REF!="COMPOSICAO",#REF!="INSUMO",#REF!&lt;&gt;""),#REF!&lt;&gt;"")</formula>
    </cfRule>
  </conditionalFormatting>
  <conditionalFormatting sqref="C843:C846">
    <cfRule type="expression" dxfId="2283" priority="1003" stopIfTrue="1">
      <formula>AND(#REF!&lt;&gt;"COMPOSICAO",#REF!&lt;&gt;"INSUMO",#REF!&lt;&gt;"")</formula>
    </cfRule>
  </conditionalFormatting>
  <conditionalFormatting sqref="C843:C846">
    <cfRule type="expression" dxfId="2282" priority="1004" stopIfTrue="1">
      <formula>AND(OR(#REF!="COMPOSICAO",#REF!="INSUMO",#REF!&lt;&gt;""),#REF!&lt;&gt;"")</formula>
    </cfRule>
  </conditionalFormatting>
  <conditionalFormatting sqref="B844:B845">
    <cfRule type="expression" dxfId="2281" priority="1001" stopIfTrue="1">
      <formula>AND(#REF!&lt;&gt;"COMPOSICAO",#REF!&lt;&gt;"INSUMO",#REF!&lt;&gt;"")</formula>
    </cfRule>
    <cfRule type="expression" dxfId="2280" priority="1002" stopIfTrue="1">
      <formula>AND(OR(#REF!="COMPOSICAO",#REF!="INSUMO",#REF!&lt;&gt;""),#REF!&lt;&gt;"")</formula>
    </cfRule>
  </conditionalFormatting>
  <conditionalFormatting sqref="B846">
    <cfRule type="expression" dxfId="2279" priority="999" stopIfTrue="1">
      <formula>AND(#REF!&lt;&gt;"COMPOSICAO",#REF!&lt;&gt;"INSUMO",#REF!&lt;&gt;"")</formula>
    </cfRule>
    <cfRule type="expression" dxfId="2278" priority="1000" stopIfTrue="1">
      <formula>AND(OR(#REF!="COMPOSICAO",#REF!="INSUMO",#REF!&lt;&gt;""),#REF!&lt;&gt;"")</formula>
    </cfRule>
  </conditionalFormatting>
  <conditionalFormatting sqref="B851">
    <cfRule type="expression" dxfId="2277" priority="995" stopIfTrue="1">
      <formula>AND(#REF!&lt;&gt;"COMPOSICAO",#REF!&lt;&gt;"INSUMO",#REF!&lt;&gt;"")</formula>
    </cfRule>
    <cfRule type="expression" dxfId="2276" priority="996" stopIfTrue="1">
      <formula>AND(OR(#REF!="COMPOSICAO",#REF!="INSUMO",#REF!&lt;&gt;""),#REF!&lt;&gt;"")</formula>
    </cfRule>
  </conditionalFormatting>
  <conditionalFormatting sqref="C847">
    <cfRule type="expression" dxfId="2275" priority="993" stopIfTrue="1">
      <formula>AND(#REF!&lt;&gt;"COMPOSICAO",#REF!&lt;&gt;"INSUMO",#REF!&lt;&gt;"")</formula>
    </cfRule>
  </conditionalFormatting>
  <conditionalFormatting sqref="C847">
    <cfRule type="expression" dxfId="2274" priority="994" stopIfTrue="1">
      <formula>AND(OR(#REF!="COMPOSICAO",#REF!="INSUMO",#REF!&lt;&gt;""),#REF!&lt;&gt;"")</formula>
    </cfRule>
  </conditionalFormatting>
  <conditionalFormatting sqref="B847:B850">
    <cfRule type="expression" dxfId="2273" priority="991" stopIfTrue="1">
      <formula>AND(#REF!&lt;&gt;"COMPOSICAO",#REF!&lt;&gt;"INSUMO",#REF!&lt;&gt;"")</formula>
    </cfRule>
    <cfRule type="expression" dxfId="2272" priority="992" stopIfTrue="1">
      <formula>AND(OR(#REF!="COMPOSICAO",#REF!="INSUMO",#REF!&lt;&gt;""),#REF!&lt;&gt;"")</formula>
    </cfRule>
  </conditionalFormatting>
  <conditionalFormatting sqref="C842 C840">
    <cfRule type="expression" dxfId="2271" priority="989" stopIfTrue="1">
      <formula>AND(#REF!&lt;&gt;"COMPOSICAO",#REF!&lt;&gt;"INSUMO",#REF!&lt;&gt;"")</formula>
    </cfRule>
  </conditionalFormatting>
  <conditionalFormatting sqref="C842 C840">
    <cfRule type="expression" dxfId="2270" priority="990" stopIfTrue="1">
      <formula>AND(OR(#REF!="COMPOSICAO",#REF!="INSUMO",#REF!&lt;&gt;""),#REF!&lt;&gt;"")</formula>
    </cfRule>
  </conditionalFormatting>
  <conditionalFormatting sqref="B860">
    <cfRule type="expression" dxfId="2269" priority="987" stopIfTrue="1">
      <formula>AND(#REF!&lt;&gt;"COMPOSICAO",#REF!&lt;&gt;"INSUMO",#REF!&lt;&gt;"")</formula>
    </cfRule>
    <cfRule type="expression" dxfId="2268" priority="988" stopIfTrue="1">
      <formula>AND(OR(#REF!="COMPOSICAO",#REF!="INSUMO",#REF!&lt;&gt;""),#REF!&lt;&gt;"")</formula>
    </cfRule>
  </conditionalFormatting>
  <conditionalFormatting sqref="E857:F860 D858:D860">
    <cfRule type="expression" dxfId="2267" priority="985" stopIfTrue="1">
      <formula>AND(#REF!&lt;&gt;"COMPOSICAO",#REF!&lt;&gt;"INSUMO",#REF!&lt;&gt;"")</formula>
    </cfRule>
    <cfRule type="expression" dxfId="2266" priority="986" stopIfTrue="1">
      <formula>AND(OR(#REF!="COMPOSICAO",#REF!="INSUMO",#REF!&lt;&gt;""),#REF!&lt;&gt;"")</formula>
    </cfRule>
  </conditionalFormatting>
  <conditionalFormatting sqref="C859">
    <cfRule type="expression" dxfId="2265" priority="983" stopIfTrue="1">
      <formula>AND(#REF!&lt;&gt;"COMPOSICAO",#REF!&lt;&gt;"INSUMO",#REF!&lt;&gt;"")</formula>
    </cfRule>
  </conditionalFormatting>
  <conditionalFormatting sqref="C859">
    <cfRule type="expression" dxfId="2264" priority="984" stopIfTrue="1">
      <formula>AND(OR(#REF!="COMPOSICAO",#REF!="INSUMO",#REF!&lt;&gt;""),#REF!&lt;&gt;"")</formula>
    </cfRule>
  </conditionalFormatting>
  <conditionalFormatting sqref="A857:D857">
    <cfRule type="expression" dxfId="2263" priority="979" stopIfTrue="1">
      <formula>AND(#REF!&lt;&gt;"COMPOSICAO",#REF!&lt;&gt;"INSUMO",#REF!&lt;&gt;"")</formula>
    </cfRule>
    <cfRule type="expression" dxfId="2262" priority="980" stopIfTrue="1">
      <formula>AND(OR(#REF!="COMPOSICAO",#REF!="INSUMO",#REF!&lt;&gt;""),#REF!&lt;&gt;"")</formula>
    </cfRule>
  </conditionalFormatting>
  <conditionalFormatting sqref="A856:C856">
    <cfRule type="expression" dxfId="2261" priority="977" stopIfTrue="1">
      <formula>AND(#REF!&lt;&gt;"COMPOSICAO",#REF!&lt;&gt;"INSUMO",#REF!&lt;&gt;"")</formula>
    </cfRule>
    <cfRule type="expression" dxfId="2260" priority="978" stopIfTrue="1">
      <formula>AND(OR(#REF!="COMPOSICAO",#REF!="INSUMO",#REF!&lt;&gt;""),#REF!&lt;&gt;"")</formula>
    </cfRule>
  </conditionalFormatting>
  <conditionalFormatting sqref="B859">
    <cfRule type="expression" dxfId="2259" priority="975" stopIfTrue="1">
      <formula>AND(#REF!&lt;&gt;"COMPOSICAO",#REF!&lt;&gt;"INSUMO",#REF!&lt;&gt;"")</formula>
    </cfRule>
    <cfRule type="expression" dxfId="2258" priority="976" stopIfTrue="1">
      <formula>AND(OR(#REF!="COMPOSICAO",#REF!="INSUMO",#REF!&lt;&gt;""),#REF!&lt;&gt;"")</formula>
    </cfRule>
  </conditionalFormatting>
  <conditionalFormatting sqref="C858">
    <cfRule type="expression" dxfId="2257" priority="973" stopIfTrue="1">
      <formula>AND(#REF!&lt;&gt;"COMPOSICAO",#REF!&lt;&gt;"INSUMO",#REF!&lt;&gt;"")</formula>
    </cfRule>
  </conditionalFormatting>
  <conditionalFormatting sqref="C858">
    <cfRule type="expression" dxfId="2256" priority="974" stopIfTrue="1">
      <formula>AND(OR(#REF!="COMPOSICAO",#REF!="INSUMO",#REF!&lt;&gt;""),#REF!&lt;&gt;"")</formula>
    </cfRule>
  </conditionalFormatting>
  <conditionalFormatting sqref="B858">
    <cfRule type="expression" dxfId="2255" priority="971" stopIfTrue="1">
      <formula>AND(#REF!&lt;&gt;"COMPOSICAO",#REF!&lt;&gt;"INSUMO",#REF!&lt;&gt;"")</formula>
    </cfRule>
    <cfRule type="expression" dxfId="2254" priority="972" stopIfTrue="1">
      <formula>AND(OR(#REF!="COMPOSICAO",#REF!="INSUMO",#REF!&lt;&gt;""),#REF!&lt;&gt;"")</formula>
    </cfRule>
  </conditionalFormatting>
  <conditionalFormatting sqref="C860:C862">
    <cfRule type="expression" dxfId="2253" priority="969" stopIfTrue="1">
      <formula>AND(#REF!&lt;&gt;"COMPOSICAO",#REF!&lt;&gt;"INSUMO",#REF!&lt;&gt;"")</formula>
    </cfRule>
  </conditionalFormatting>
  <conditionalFormatting sqref="C860:C862">
    <cfRule type="expression" dxfId="2252" priority="970" stopIfTrue="1">
      <formula>AND(OR(#REF!="COMPOSICAO",#REF!="INSUMO",#REF!&lt;&gt;""),#REF!&lt;&gt;"")</formula>
    </cfRule>
  </conditionalFormatting>
  <conditionalFormatting sqref="B861">
    <cfRule type="expression" dxfId="2251" priority="967" stopIfTrue="1">
      <formula>AND(#REF!&lt;&gt;"COMPOSICAO",#REF!&lt;&gt;"INSUMO",#REF!&lt;&gt;"")</formula>
    </cfRule>
    <cfRule type="expression" dxfId="2250" priority="968" stopIfTrue="1">
      <formula>AND(OR(#REF!="COMPOSICAO",#REF!="INSUMO",#REF!&lt;&gt;""),#REF!&lt;&gt;"")</formula>
    </cfRule>
  </conditionalFormatting>
  <conditionalFormatting sqref="B862">
    <cfRule type="expression" dxfId="2249" priority="965" stopIfTrue="1">
      <formula>AND(#REF!&lt;&gt;"COMPOSICAO",#REF!&lt;&gt;"INSUMO",#REF!&lt;&gt;"")</formula>
    </cfRule>
    <cfRule type="expression" dxfId="2248" priority="966" stopIfTrue="1">
      <formula>AND(OR(#REF!="COMPOSICAO",#REF!="INSUMO",#REF!&lt;&gt;""),#REF!&lt;&gt;"")</formula>
    </cfRule>
  </conditionalFormatting>
  <conditionalFormatting sqref="C864">
    <cfRule type="expression" dxfId="2247" priority="963" stopIfTrue="1">
      <formula>AND(#REF!&lt;&gt;"COMPOSICAO",#REF!&lt;&gt;"INSUMO",#REF!&lt;&gt;"")</formula>
    </cfRule>
  </conditionalFormatting>
  <conditionalFormatting sqref="C864">
    <cfRule type="expression" dxfId="2246" priority="964" stopIfTrue="1">
      <formula>AND(OR(#REF!="COMPOSICAO",#REF!="INSUMO",#REF!&lt;&gt;""),#REF!&lt;&gt;"")</formula>
    </cfRule>
  </conditionalFormatting>
  <conditionalFormatting sqref="B864">
    <cfRule type="expression" dxfId="2245" priority="961" stopIfTrue="1">
      <formula>AND(#REF!&lt;&gt;"COMPOSICAO",#REF!&lt;&gt;"INSUMO",#REF!&lt;&gt;"")</formula>
    </cfRule>
    <cfRule type="expression" dxfId="2244" priority="962" stopIfTrue="1">
      <formula>AND(OR(#REF!="COMPOSICAO",#REF!="INSUMO",#REF!&lt;&gt;""),#REF!&lt;&gt;"")</formula>
    </cfRule>
  </conditionalFormatting>
  <conditionalFormatting sqref="B863">
    <cfRule type="expression" dxfId="2243" priority="957" stopIfTrue="1">
      <formula>AND(#REF!&lt;&gt;"COMPOSICAO",#REF!&lt;&gt;"INSUMO",#REF!&lt;&gt;"")</formula>
    </cfRule>
    <cfRule type="expression" dxfId="2242" priority="958" stopIfTrue="1">
      <formula>AND(OR(#REF!="COMPOSICAO",#REF!="INSUMO",#REF!&lt;&gt;""),#REF!&lt;&gt;"")</formula>
    </cfRule>
  </conditionalFormatting>
  <conditionalFormatting sqref="C863">
    <cfRule type="expression" dxfId="2241" priority="955" stopIfTrue="1">
      <formula>AND(#REF!&lt;&gt;"COMPOSICAO",#REF!&lt;&gt;"INSUMO",#REF!&lt;&gt;"")</formula>
    </cfRule>
  </conditionalFormatting>
  <conditionalFormatting sqref="C863">
    <cfRule type="expression" dxfId="2240" priority="956" stopIfTrue="1">
      <formula>AND(OR(#REF!="COMPOSICAO",#REF!="INSUMO",#REF!&lt;&gt;""),#REF!&lt;&gt;"")</formula>
    </cfRule>
  </conditionalFormatting>
  <conditionalFormatting sqref="C829:C830">
    <cfRule type="expression" dxfId="2239" priority="953" stopIfTrue="1">
      <formula>AND(#REF!&lt;&gt;"COMPOSICAO",#REF!&lt;&gt;"INSUMO",#REF!&lt;&gt;"")</formula>
    </cfRule>
  </conditionalFormatting>
  <conditionalFormatting sqref="C829:C830">
    <cfRule type="expression" dxfId="2238" priority="954" stopIfTrue="1">
      <formula>AND(OR(#REF!="COMPOSICAO",#REF!="INSUMO",#REF!&lt;&gt;""),#REF!&lt;&gt;"")</formula>
    </cfRule>
  </conditionalFormatting>
  <conditionalFormatting sqref="C851">
    <cfRule type="expression" dxfId="2237" priority="951" stopIfTrue="1">
      <formula>AND(#REF!&lt;&gt;"COMPOSICAO",#REF!&lt;&gt;"INSUMO",#REF!&lt;&gt;"")</formula>
    </cfRule>
  </conditionalFormatting>
  <conditionalFormatting sqref="C851">
    <cfRule type="expression" dxfId="2236" priority="952" stopIfTrue="1">
      <formula>AND(OR(#REF!="COMPOSICAO",#REF!="INSUMO",#REF!&lt;&gt;""),#REF!&lt;&gt;"")</formula>
    </cfRule>
  </conditionalFormatting>
  <conditionalFormatting sqref="C850">
    <cfRule type="expression" dxfId="2235" priority="949" stopIfTrue="1">
      <formula>AND(#REF!&lt;&gt;"COMPOSICAO",#REF!&lt;&gt;"INSUMO",#REF!&lt;&gt;"")</formula>
    </cfRule>
  </conditionalFormatting>
  <conditionalFormatting sqref="C850">
    <cfRule type="expression" dxfId="2234" priority="950" stopIfTrue="1">
      <formula>AND(OR(#REF!="COMPOSICAO",#REF!="INSUMO",#REF!&lt;&gt;""),#REF!&lt;&gt;"")</formula>
    </cfRule>
  </conditionalFormatting>
  <conditionalFormatting sqref="C848:C849">
    <cfRule type="expression" dxfId="2233" priority="947" stopIfTrue="1">
      <formula>AND(#REF!&lt;&gt;"COMPOSICAO",#REF!&lt;&gt;"INSUMO",#REF!&lt;&gt;"")</formula>
    </cfRule>
  </conditionalFormatting>
  <conditionalFormatting sqref="C848:C849">
    <cfRule type="expression" dxfId="2232" priority="948" stopIfTrue="1">
      <formula>AND(OR(#REF!="COMPOSICAO",#REF!="INSUMO",#REF!&lt;&gt;""),#REF!&lt;&gt;"")</formula>
    </cfRule>
  </conditionalFormatting>
  <conditionalFormatting sqref="E870:F872 D871:D872">
    <cfRule type="expression" dxfId="2231" priority="941" stopIfTrue="1">
      <formula>AND(#REF!&lt;&gt;"COMPOSICAO",#REF!&lt;&gt;"INSUMO",#REF!&lt;&gt;"")</formula>
    </cfRule>
    <cfRule type="expression" dxfId="2230" priority="942" stopIfTrue="1">
      <formula>AND(OR(#REF!="COMPOSICAO",#REF!="INSUMO",#REF!&lt;&gt;""),#REF!&lt;&gt;"")</formula>
    </cfRule>
  </conditionalFormatting>
  <conditionalFormatting sqref="A870:D870">
    <cfRule type="expression" dxfId="2229" priority="937" stopIfTrue="1">
      <formula>AND(#REF!&lt;&gt;"COMPOSICAO",#REF!&lt;&gt;"INSUMO",#REF!&lt;&gt;"")</formula>
    </cfRule>
    <cfRule type="expression" dxfId="2228" priority="938" stopIfTrue="1">
      <formula>AND(OR(#REF!="COMPOSICAO",#REF!="INSUMO",#REF!&lt;&gt;""),#REF!&lt;&gt;"")</formula>
    </cfRule>
  </conditionalFormatting>
  <conditionalFormatting sqref="A869:C869">
    <cfRule type="expression" dxfId="2227" priority="935" stopIfTrue="1">
      <formula>AND(#REF!&lt;&gt;"COMPOSICAO",#REF!&lt;&gt;"INSUMO",#REF!&lt;&gt;"")</formula>
    </cfRule>
    <cfRule type="expression" dxfId="2226" priority="936" stopIfTrue="1">
      <formula>AND(OR(#REF!="COMPOSICAO",#REF!="INSUMO",#REF!&lt;&gt;""),#REF!&lt;&gt;"")</formula>
    </cfRule>
  </conditionalFormatting>
  <conditionalFormatting sqref="B873">
    <cfRule type="expression" dxfId="2225" priority="925" stopIfTrue="1">
      <formula>AND(#REF!&lt;&gt;"COMPOSICAO",#REF!&lt;&gt;"INSUMO",#REF!&lt;&gt;"")</formula>
    </cfRule>
    <cfRule type="expression" dxfId="2224" priority="926" stopIfTrue="1">
      <formula>AND(OR(#REF!="COMPOSICAO",#REF!="INSUMO",#REF!&lt;&gt;""),#REF!&lt;&gt;"")</formula>
    </cfRule>
  </conditionalFormatting>
  <conditionalFormatting sqref="B874">
    <cfRule type="expression" dxfId="2223" priority="919" stopIfTrue="1">
      <formula>AND(#REF!&lt;&gt;"COMPOSICAO",#REF!&lt;&gt;"INSUMO",#REF!&lt;&gt;"")</formula>
    </cfRule>
    <cfRule type="expression" dxfId="2222" priority="920" stopIfTrue="1">
      <formula>AND(OR(#REF!="COMPOSICAO",#REF!="INSUMO",#REF!&lt;&gt;""),#REF!&lt;&gt;"")</formula>
    </cfRule>
  </conditionalFormatting>
  <conditionalFormatting sqref="B872">
    <cfRule type="expression" dxfId="2221" priority="913" stopIfTrue="1">
      <formula>AND(#REF!&lt;&gt;"COMPOSICAO",#REF!&lt;&gt;"INSUMO",#REF!&lt;&gt;"")</formula>
    </cfRule>
    <cfRule type="expression" dxfId="2220" priority="914" stopIfTrue="1">
      <formula>AND(OR(#REF!="COMPOSICAO",#REF!="INSUMO",#REF!&lt;&gt;""),#REF!&lt;&gt;"")</formula>
    </cfRule>
  </conditionalFormatting>
  <conditionalFormatting sqref="B871">
    <cfRule type="expression" dxfId="2219" priority="911" stopIfTrue="1">
      <formula>AND(#REF!&lt;&gt;"COMPOSICAO",#REF!&lt;&gt;"INSUMO",#REF!&lt;&gt;"")</formula>
    </cfRule>
    <cfRule type="expression" dxfId="2218" priority="912" stopIfTrue="1">
      <formula>AND(OR(#REF!="COMPOSICAO",#REF!="INSUMO",#REF!&lt;&gt;""),#REF!&lt;&gt;"")</formula>
    </cfRule>
  </conditionalFormatting>
  <conditionalFormatting sqref="C871:C872">
    <cfRule type="expression" dxfId="2217" priority="909" stopIfTrue="1">
      <formula>AND(#REF!&lt;&gt;"COMPOSICAO",#REF!&lt;&gt;"INSUMO",#REF!&lt;&gt;"")</formula>
    </cfRule>
  </conditionalFormatting>
  <conditionalFormatting sqref="C871:C872">
    <cfRule type="expression" dxfId="2216" priority="910" stopIfTrue="1">
      <formula>AND(OR(#REF!="COMPOSICAO",#REF!="INSUMO",#REF!&lt;&gt;""),#REF!&lt;&gt;"")</formula>
    </cfRule>
  </conditionalFormatting>
  <conditionalFormatting sqref="C874">
    <cfRule type="expression" dxfId="2215" priority="907" stopIfTrue="1">
      <formula>AND(#REF!&lt;&gt;"COMPOSICAO",#REF!&lt;&gt;"INSUMO",#REF!&lt;&gt;"")</formula>
    </cfRule>
  </conditionalFormatting>
  <conditionalFormatting sqref="C874">
    <cfRule type="expression" dxfId="2214" priority="908" stopIfTrue="1">
      <formula>AND(OR(#REF!="COMPOSICAO",#REF!="INSUMO",#REF!&lt;&gt;""),#REF!&lt;&gt;"")</formula>
    </cfRule>
  </conditionalFormatting>
  <conditionalFormatting sqref="D881:F882">
    <cfRule type="expression" dxfId="2213" priority="905" stopIfTrue="1">
      <formula>AND(#REF!&lt;&gt;"COMPOSICAO",#REF!&lt;&gt;"INSUMO",#REF!&lt;&gt;"")</formula>
    </cfRule>
    <cfRule type="expression" dxfId="2212" priority="906" stopIfTrue="1">
      <formula>AND(OR(#REF!="COMPOSICAO",#REF!="INSUMO",#REF!&lt;&gt;""),#REF!&lt;&gt;"")</formula>
    </cfRule>
  </conditionalFormatting>
  <conditionalFormatting sqref="C881">
    <cfRule type="expression" dxfId="2211" priority="903" stopIfTrue="1">
      <formula>AND(#REF!&lt;&gt;"COMPOSICAO",#REF!&lt;&gt;"INSUMO",#REF!&lt;&gt;"")</formula>
    </cfRule>
  </conditionalFormatting>
  <conditionalFormatting sqref="C881">
    <cfRule type="expression" dxfId="2210" priority="904" stopIfTrue="1">
      <formula>AND(OR(#REF!="COMPOSICAO",#REF!="INSUMO",#REF!&lt;&gt;""),#REF!&lt;&gt;"")</formula>
    </cfRule>
  </conditionalFormatting>
  <conditionalFormatting sqref="E880:F880">
    <cfRule type="expression" dxfId="2209" priority="901" stopIfTrue="1">
      <formula>AND(#REF!&lt;&gt;"COMPOSICAO",#REF!&lt;&gt;"INSUMO",#REF!&lt;&gt;"")</formula>
    </cfRule>
    <cfRule type="expression" dxfId="2208" priority="902" stopIfTrue="1">
      <formula>AND(OR(#REF!="COMPOSICAO",#REF!="INSUMO",#REF!&lt;&gt;""),#REF!&lt;&gt;"")</formula>
    </cfRule>
  </conditionalFormatting>
  <conditionalFormatting sqref="A880:D880">
    <cfRule type="expression" dxfId="2207" priority="899" stopIfTrue="1">
      <formula>AND(#REF!&lt;&gt;"COMPOSICAO",#REF!&lt;&gt;"INSUMO",#REF!&lt;&gt;"")</formula>
    </cfRule>
    <cfRule type="expression" dxfId="2206" priority="900" stopIfTrue="1">
      <formula>AND(OR(#REF!="COMPOSICAO",#REF!="INSUMO",#REF!&lt;&gt;""),#REF!&lt;&gt;"")</formula>
    </cfRule>
  </conditionalFormatting>
  <conditionalFormatting sqref="A879:C879">
    <cfRule type="expression" dxfId="2205" priority="897" stopIfTrue="1">
      <formula>AND(#REF!&lt;&gt;"COMPOSICAO",#REF!&lt;&gt;"INSUMO",#REF!&lt;&gt;"")</formula>
    </cfRule>
    <cfRule type="expression" dxfId="2204" priority="898" stopIfTrue="1">
      <formula>AND(OR(#REF!="COMPOSICAO",#REF!="INSUMO",#REF!&lt;&gt;""),#REF!&lt;&gt;"")</formula>
    </cfRule>
  </conditionalFormatting>
  <conditionalFormatting sqref="B881">
    <cfRule type="expression" dxfId="2203" priority="895" stopIfTrue="1">
      <formula>AND(#REF!&lt;&gt;"COMPOSICAO",#REF!&lt;&gt;"INSUMO",#REF!&lt;&gt;"")</formula>
    </cfRule>
    <cfRule type="expression" dxfId="2202" priority="896" stopIfTrue="1">
      <formula>AND(OR(#REF!="COMPOSICAO",#REF!="INSUMO",#REF!&lt;&gt;""),#REF!&lt;&gt;"")</formula>
    </cfRule>
  </conditionalFormatting>
  <conditionalFormatting sqref="B882">
    <cfRule type="expression" dxfId="2201" priority="893" stopIfTrue="1">
      <formula>AND(#REF!&lt;&gt;"COMPOSICAO",#REF!&lt;&gt;"INSUMO",#REF!&lt;&gt;"")</formula>
    </cfRule>
    <cfRule type="expression" dxfId="2200" priority="894" stopIfTrue="1">
      <formula>AND(OR(#REF!="COMPOSICAO",#REF!="INSUMO",#REF!&lt;&gt;""),#REF!&lt;&gt;"")</formula>
    </cfRule>
  </conditionalFormatting>
  <conditionalFormatting sqref="C882">
    <cfRule type="expression" dxfId="2199" priority="885" stopIfTrue="1">
      <formula>AND(#REF!&lt;&gt;"COMPOSICAO",#REF!&lt;&gt;"INSUMO",#REF!&lt;&gt;"")</formula>
    </cfRule>
  </conditionalFormatting>
  <conditionalFormatting sqref="C882">
    <cfRule type="expression" dxfId="2198" priority="886" stopIfTrue="1">
      <formula>AND(OR(#REF!="COMPOSICAO",#REF!="INSUMO",#REF!&lt;&gt;""),#REF!&lt;&gt;"")</formula>
    </cfRule>
  </conditionalFormatting>
  <conditionalFormatting sqref="D891:F892">
    <cfRule type="expression" dxfId="2197" priority="883" stopIfTrue="1">
      <formula>AND(#REF!&lt;&gt;"COMPOSICAO",#REF!&lt;&gt;"INSUMO",#REF!&lt;&gt;"")</formula>
    </cfRule>
    <cfRule type="expression" dxfId="2196" priority="884" stopIfTrue="1">
      <formula>AND(OR(#REF!="COMPOSICAO",#REF!="INSUMO",#REF!&lt;&gt;""),#REF!&lt;&gt;"")</formula>
    </cfRule>
  </conditionalFormatting>
  <conditionalFormatting sqref="C889:C890">
    <cfRule type="expression" dxfId="2195" priority="881" stopIfTrue="1">
      <formula>AND(#REF!&lt;&gt;"COMPOSICAO",#REF!&lt;&gt;"INSUMO",#REF!&lt;&gt;"")</formula>
    </cfRule>
  </conditionalFormatting>
  <conditionalFormatting sqref="C889:C890">
    <cfRule type="expression" dxfId="2194" priority="882" stopIfTrue="1">
      <formula>AND(OR(#REF!="COMPOSICAO",#REF!="INSUMO",#REF!&lt;&gt;""),#REF!&lt;&gt;"")</formula>
    </cfRule>
  </conditionalFormatting>
  <conditionalFormatting sqref="E888:F890 D889:D890">
    <cfRule type="expression" dxfId="2193" priority="879" stopIfTrue="1">
      <formula>AND(#REF!&lt;&gt;"COMPOSICAO",#REF!&lt;&gt;"INSUMO",#REF!&lt;&gt;"")</formula>
    </cfRule>
    <cfRule type="expression" dxfId="2192" priority="880" stopIfTrue="1">
      <formula>AND(OR(#REF!="COMPOSICAO",#REF!="INSUMO",#REF!&lt;&gt;""),#REF!&lt;&gt;"")</formula>
    </cfRule>
  </conditionalFormatting>
  <conditionalFormatting sqref="A888:D888">
    <cfRule type="expression" dxfId="2191" priority="877" stopIfTrue="1">
      <formula>AND(#REF!&lt;&gt;"COMPOSICAO",#REF!&lt;&gt;"INSUMO",#REF!&lt;&gt;"")</formula>
    </cfRule>
    <cfRule type="expression" dxfId="2190" priority="878" stopIfTrue="1">
      <formula>AND(OR(#REF!="COMPOSICAO",#REF!="INSUMO",#REF!&lt;&gt;""),#REF!&lt;&gt;"")</formula>
    </cfRule>
  </conditionalFormatting>
  <conditionalFormatting sqref="A887:C887">
    <cfRule type="expression" dxfId="2189" priority="875" stopIfTrue="1">
      <formula>AND(#REF!&lt;&gt;"COMPOSICAO",#REF!&lt;&gt;"INSUMO",#REF!&lt;&gt;"")</formula>
    </cfRule>
    <cfRule type="expression" dxfId="2188" priority="876" stopIfTrue="1">
      <formula>AND(OR(#REF!="COMPOSICAO",#REF!="INSUMO",#REF!&lt;&gt;""),#REF!&lt;&gt;"")</formula>
    </cfRule>
  </conditionalFormatting>
  <conditionalFormatting sqref="B891">
    <cfRule type="expression" dxfId="2187" priority="873" stopIfTrue="1">
      <formula>AND(#REF!&lt;&gt;"COMPOSICAO",#REF!&lt;&gt;"INSUMO",#REF!&lt;&gt;"")</formula>
    </cfRule>
    <cfRule type="expression" dxfId="2186" priority="874" stopIfTrue="1">
      <formula>AND(OR(#REF!="COMPOSICAO",#REF!="INSUMO",#REF!&lt;&gt;""),#REF!&lt;&gt;"")</formula>
    </cfRule>
  </conditionalFormatting>
  <conditionalFormatting sqref="B892">
    <cfRule type="expression" dxfId="2185" priority="871" stopIfTrue="1">
      <formula>AND(#REF!&lt;&gt;"COMPOSICAO",#REF!&lt;&gt;"INSUMO",#REF!&lt;&gt;"")</formula>
    </cfRule>
    <cfRule type="expression" dxfId="2184" priority="872" stopIfTrue="1">
      <formula>AND(OR(#REF!="COMPOSICAO",#REF!="INSUMO",#REF!&lt;&gt;""),#REF!&lt;&gt;"")</formula>
    </cfRule>
  </conditionalFormatting>
  <conditionalFormatting sqref="B890">
    <cfRule type="expression" dxfId="2183" priority="869" stopIfTrue="1">
      <formula>AND(#REF!&lt;&gt;"COMPOSICAO",#REF!&lt;&gt;"INSUMO",#REF!&lt;&gt;"")</formula>
    </cfRule>
    <cfRule type="expression" dxfId="2182" priority="870" stopIfTrue="1">
      <formula>AND(OR(#REF!="COMPOSICAO",#REF!="INSUMO",#REF!&lt;&gt;""),#REF!&lt;&gt;"")</formula>
    </cfRule>
  </conditionalFormatting>
  <conditionalFormatting sqref="B889">
    <cfRule type="expression" dxfId="2181" priority="867" stopIfTrue="1">
      <formula>AND(#REF!&lt;&gt;"COMPOSICAO",#REF!&lt;&gt;"INSUMO",#REF!&lt;&gt;"")</formula>
    </cfRule>
    <cfRule type="expression" dxfId="2180" priority="868" stopIfTrue="1">
      <formula>AND(OR(#REF!="COMPOSICAO",#REF!="INSUMO",#REF!&lt;&gt;""),#REF!&lt;&gt;"")</formula>
    </cfRule>
  </conditionalFormatting>
  <conditionalFormatting sqref="C892">
    <cfRule type="expression" dxfId="2179" priority="863" stopIfTrue="1">
      <formula>AND(#REF!&lt;&gt;"COMPOSICAO",#REF!&lt;&gt;"INSUMO",#REF!&lt;&gt;"")</formula>
    </cfRule>
  </conditionalFormatting>
  <conditionalFormatting sqref="C892">
    <cfRule type="expression" dxfId="2178" priority="864" stopIfTrue="1">
      <formula>AND(OR(#REF!="COMPOSICAO",#REF!="INSUMO",#REF!&lt;&gt;""),#REF!&lt;&gt;"")</formula>
    </cfRule>
  </conditionalFormatting>
  <conditionalFormatting sqref="C891">
    <cfRule type="expression" dxfId="2177" priority="861" stopIfTrue="1">
      <formula>AND(#REF!&lt;&gt;"COMPOSICAO",#REF!&lt;&gt;"INSUMO",#REF!&lt;&gt;"")</formula>
    </cfRule>
  </conditionalFormatting>
  <conditionalFormatting sqref="C891">
    <cfRule type="expression" dxfId="2176" priority="862" stopIfTrue="1">
      <formula>AND(OR(#REF!="COMPOSICAO",#REF!="INSUMO",#REF!&lt;&gt;""),#REF!&lt;&gt;"")</formula>
    </cfRule>
  </conditionalFormatting>
  <conditionalFormatting sqref="D901:F902">
    <cfRule type="expression" dxfId="2175" priority="859" stopIfTrue="1">
      <formula>AND(#REF!&lt;&gt;"COMPOSICAO",#REF!&lt;&gt;"INSUMO",#REF!&lt;&gt;"")</formula>
    </cfRule>
    <cfRule type="expression" dxfId="2174" priority="860" stopIfTrue="1">
      <formula>AND(OR(#REF!="COMPOSICAO",#REF!="INSUMO",#REF!&lt;&gt;""),#REF!&lt;&gt;"")</formula>
    </cfRule>
  </conditionalFormatting>
  <conditionalFormatting sqref="C899:C900">
    <cfRule type="expression" dxfId="2173" priority="857" stopIfTrue="1">
      <formula>AND(#REF!&lt;&gt;"COMPOSICAO",#REF!&lt;&gt;"INSUMO",#REF!&lt;&gt;"")</formula>
    </cfRule>
  </conditionalFormatting>
  <conditionalFormatting sqref="C899:C900">
    <cfRule type="expression" dxfId="2172" priority="858" stopIfTrue="1">
      <formula>AND(OR(#REF!="COMPOSICAO",#REF!="INSUMO",#REF!&lt;&gt;""),#REF!&lt;&gt;"")</formula>
    </cfRule>
  </conditionalFormatting>
  <conditionalFormatting sqref="E898:F900 D899:D900">
    <cfRule type="expression" dxfId="2171" priority="855" stopIfTrue="1">
      <formula>AND(#REF!&lt;&gt;"COMPOSICAO",#REF!&lt;&gt;"INSUMO",#REF!&lt;&gt;"")</formula>
    </cfRule>
    <cfRule type="expression" dxfId="2170" priority="856" stopIfTrue="1">
      <formula>AND(OR(#REF!="COMPOSICAO",#REF!="INSUMO",#REF!&lt;&gt;""),#REF!&lt;&gt;"")</formula>
    </cfRule>
  </conditionalFormatting>
  <conditionalFormatting sqref="A898:D898">
    <cfRule type="expression" dxfId="2169" priority="853" stopIfTrue="1">
      <formula>AND(#REF!&lt;&gt;"COMPOSICAO",#REF!&lt;&gt;"INSUMO",#REF!&lt;&gt;"")</formula>
    </cfRule>
    <cfRule type="expression" dxfId="2168" priority="854" stopIfTrue="1">
      <formula>AND(OR(#REF!="COMPOSICAO",#REF!="INSUMO",#REF!&lt;&gt;""),#REF!&lt;&gt;"")</formula>
    </cfRule>
  </conditionalFormatting>
  <conditionalFormatting sqref="A897:C897">
    <cfRule type="expression" dxfId="2167" priority="851" stopIfTrue="1">
      <formula>AND(#REF!&lt;&gt;"COMPOSICAO",#REF!&lt;&gt;"INSUMO",#REF!&lt;&gt;"")</formula>
    </cfRule>
    <cfRule type="expression" dxfId="2166" priority="852" stopIfTrue="1">
      <formula>AND(OR(#REF!="COMPOSICAO",#REF!="INSUMO",#REF!&lt;&gt;""),#REF!&lt;&gt;"")</formula>
    </cfRule>
  </conditionalFormatting>
  <conditionalFormatting sqref="B901">
    <cfRule type="expression" dxfId="2165" priority="849" stopIfTrue="1">
      <formula>AND(#REF!&lt;&gt;"COMPOSICAO",#REF!&lt;&gt;"INSUMO",#REF!&lt;&gt;"")</formula>
    </cfRule>
    <cfRule type="expression" dxfId="2164" priority="850" stopIfTrue="1">
      <formula>AND(OR(#REF!="COMPOSICAO",#REF!="INSUMO",#REF!&lt;&gt;""),#REF!&lt;&gt;"")</formula>
    </cfRule>
  </conditionalFormatting>
  <conditionalFormatting sqref="B902">
    <cfRule type="expression" dxfId="2163" priority="847" stopIfTrue="1">
      <formula>AND(#REF!&lt;&gt;"COMPOSICAO",#REF!&lt;&gt;"INSUMO",#REF!&lt;&gt;"")</formula>
    </cfRule>
    <cfRule type="expression" dxfId="2162" priority="848" stopIfTrue="1">
      <formula>AND(OR(#REF!="COMPOSICAO",#REF!="INSUMO",#REF!&lt;&gt;""),#REF!&lt;&gt;"")</formula>
    </cfRule>
  </conditionalFormatting>
  <conditionalFormatting sqref="B900">
    <cfRule type="expression" dxfId="2161" priority="845" stopIfTrue="1">
      <formula>AND(#REF!&lt;&gt;"COMPOSICAO",#REF!&lt;&gt;"INSUMO",#REF!&lt;&gt;"")</formula>
    </cfRule>
    <cfRule type="expression" dxfId="2160" priority="846" stopIfTrue="1">
      <formula>AND(OR(#REF!="COMPOSICAO",#REF!="INSUMO",#REF!&lt;&gt;""),#REF!&lt;&gt;"")</formula>
    </cfRule>
  </conditionalFormatting>
  <conditionalFormatting sqref="B899">
    <cfRule type="expression" dxfId="2159" priority="843" stopIfTrue="1">
      <formula>AND(#REF!&lt;&gt;"COMPOSICAO",#REF!&lt;&gt;"INSUMO",#REF!&lt;&gt;"")</formula>
    </cfRule>
    <cfRule type="expression" dxfId="2158" priority="844" stopIfTrue="1">
      <formula>AND(OR(#REF!="COMPOSICAO",#REF!="INSUMO",#REF!&lt;&gt;""),#REF!&lt;&gt;"")</formula>
    </cfRule>
  </conditionalFormatting>
  <conditionalFormatting sqref="C902">
    <cfRule type="expression" dxfId="2157" priority="841" stopIfTrue="1">
      <formula>AND(#REF!&lt;&gt;"COMPOSICAO",#REF!&lt;&gt;"INSUMO",#REF!&lt;&gt;"")</formula>
    </cfRule>
  </conditionalFormatting>
  <conditionalFormatting sqref="C902">
    <cfRule type="expression" dxfId="2156" priority="842" stopIfTrue="1">
      <formula>AND(OR(#REF!="COMPOSICAO",#REF!="INSUMO",#REF!&lt;&gt;""),#REF!&lt;&gt;"")</formula>
    </cfRule>
  </conditionalFormatting>
  <conditionalFormatting sqref="C901">
    <cfRule type="expression" dxfId="2155" priority="839" stopIfTrue="1">
      <formula>AND(#REF!&lt;&gt;"COMPOSICAO",#REF!&lt;&gt;"INSUMO",#REF!&lt;&gt;"")</formula>
    </cfRule>
  </conditionalFormatting>
  <conditionalFormatting sqref="C901">
    <cfRule type="expression" dxfId="2154" priority="840" stopIfTrue="1">
      <formula>AND(OR(#REF!="COMPOSICAO",#REF!="INSUMO",#REF!&lt;&gt;""),#REF!&lt;&gt;"")</formula>
    </cfRule>
  </conditionalFormatting>
  <conditionalFormatting sqref="B910">
    <cfRule type="expression" dxfId="2153" priority="837" stopIfTrue="1">
      <formula>AND(#REF!&lt;&gt;"COMPOSICAO",#REF!&lt;&gt;"INSUMO",#REF!&lt;&gt;"")</formula>
    </cfRule>
    <cfRule type="expression" dxfId="2152" priority="838" stopIfTrue="1">
      <formula>AND(OR(#REF!="COMPOSICAO",#REF!="INSUMO",#REF!&lt;&gt;""),#REF!&lt;&gt;"")</formula>
    </cfRule>
  </conditionalFormatting>
  <conditionalFormatting sqref="D911:D918">
    <cfRule type="expression" dxfId="2151" priority="831" stopIfTrue="1">
      <formula>AND(#REF!&lt;&gt;"COMPOSICAO",#REF!&lt;&gt;"INSUMO",#REF!&lt;&gt;"")</formula>
    </cfRule>
    <cfRule type="expression" dxfId="2150" priority="832" stopIfTrue="1">
      <formula>AND(OR(#REF!="COMPOSICAO",#REF!="INSUMO",#REF!&lt;&gt;""),#REF!&lt;&gt;"")</formula>
    </cfRule>
  </conditionalFormatting>
  <conditionalFormatting sqref="A908:D908">
    <cfRule type="expression" dxfId="2149" priority="829" stopIfTrue="1">
      <formula>AND(#REF!&lt;&gt;"COMPOSICAO",#REF!&lt;&gt;"INSUMO",#REF!&lt;&gt;"")</formula>
    </cfRule>
    <cfRule type="expression" dxfId="2148" priority="830" stopIfTrue="1">
      <formula>AND(OR(#REF!="COMPOSICAO",#REF!="INSUMO",#REF!&lt;&gt;""),#REF!&lt;&gt;"")</formula>
    </cfRule>
  </conditionalFormatting>
  <conditionalFormatting sqref="A907:C907">
    <cfRule type="expression" dxfId="2147" priority="827" stopIfTrue="1">
      <formula>AND(#REF!&lt;&gt;"COMPOSICAO",#REF!&lt;&gt;"INSUMO",#REF!&lt;&gt;"")</formula>
    </cfRule>
    <cfRule type="expression" dxfId="2146" priority="828" stopIfTrue="1">
      <formula>AND(OR(#REF!="COMPOSICAO",#REF!="INSUMO",#REF!&lt;&gt;""),#REF!&lt;&gt;"")</formula>
    </cfRule>
  </conditionalFormatting>
  <conditionalFormatting sqref="C909">
    <cfRule type="expression" dxfId="2145" priority="823" stopIfTrue="1">
      <formula>AND(#REF!&lt;&gt;"COMPOSICAO",#REF!&lt;&gt;"INSUMO",#REF!&lt;&gt;"")</formula>
    </cfRule>
  </conditionalFormatting>
  <conditionalFormatting sqref="C909">
    <cfRule type="expression" dxfId="2144" priority="824" stopIfTrue="1">
      <formula>AND(OR(#REF!="COMPOSICAO",#REF!="INSUMO",#REF!&lt;&gt;""),#REF!&lt;&gt;"")</formula>
    </cfRule>
  </conditionalFormatting>
  <conditionalFormatting sqref="B909">
    <cfRule type="expression" dxfId="2143" priority="821" stopIfTrue="1">
      <formula>AND(#REF!&lt;&gt;"COMPOSICAO",#REF!&lt;&gt;"INSUMO",#REF!&lt;&gt;"")</formula>
    </cfRule>
    <cfRule type="expression" dxfId="2142" priority="822" stopIfTrue="1">
      <formula>AND(OR(#REF!="COMPOSICAO",#REF!="INSUMO",#REF!&lt;&gt;""),#REF!&lt;&gt;"")</formula>
    </cfRule>
  </conditionalFormatting>
  <conditionalFormatting sqref="C910:C913">
    <cfRule type="expression" dxfId="2141" priority="819" stopIfTrue="1">
      <formula>AND(#REF!&lt;&gt;"COMPOSICAO",#REF!&lt;&gt;"INSUMO",#REF!&lt;&gt;"")</formula>
    </cfRule>
  </conditionalFormatting>
  <conditionalFormatting sqref="C910:C913">
    <cfRule type="expression" dxfId="2140" priority="820" stopIfTrue="1">
      <formula>AND(OR(#REF!="COMPOSICAO",#REF!="INSUMO",#REF!&lt;&gt;""),#REF!&lt;&gt;"")</formula>
    </cfRule>
  </conditionalFormatting>
  <conditionalFormatting sqref="B911:B912">
    <cfRule type="expression" dxfId="2139" priority="817" stopIfTrue="1">
      <formula>AND(#REF!&lt;&gt;"COMPOSICAO",#REF!&lt;&gt;"INSUMO",#REF!&lt;&gt;"")</formula>
    </cfRule>
    <cfRule type="expression" dxfId="2138" priority="818" stopIfTrue="1">
      <formula>AND(OR(#REF!="COMPOSICAO",#REF!="INSUMO",#REF!&lt;&gt;""),#REF!&lt;&gt;"")</formula>
    </cfRule>
  </conditionalFormatting>
  <conditionalFormatting sqref="B913">
    <cfRule type="expression" dxfId="2137" priority="815" stopIfTrue="1">
      <formula>AND(#REF!&lt;&gt;"COMPOSICAO",#REF!&lt;&gt;"INSUMO",#REF!&lt;&gt;"")</formula>
    </cfRule>
    <cfRule type="expression" dxfId="2136" priority="816" stopIfTrue="1">
      <formula>AND(OR(#REF!="COMPOSICAO",#REF!="INSUMO",#REF!&lt;&gt;""),#REF!&lt;&gt;"")</formula>
    </cfRule>
  </conditionalFormatting>
  <conditionalFormatting sqref="B918">
    <cfRule type="expression" dxfId="2135" priority="813" stopIfTrue="1">
      <formula>AND(#REF!&lt;&gt;"COMPOSICAO",#REF!&lt;&gt;"INSUMO",#REF!&lt;&gt;"")</formula>
    </cfRule>
    <cfRule type="expression" dxfId="2134" priority="814" stopIfTrue="1">
      <formula>AND(OR(#REF!="COMPOSICAO",#REF!="INSUMO",#REF!&lt;&gt;""),#REF!&lt;&gt;"")</formula>
    </cfRule>
  </conditionalFormatting>
  <conditionalFormatting sqref="C914">
    <cfRule type="expression" dxfId="2133" priority="811" stopIfTrue="1">
      <formula>AND(#REF!&lt;&gt;"COMPOSICAO",#REF!&lt;&gt;"INSUMO",#REF!&lt;&gt;"")</formula>
    </cfRule>
  </conditionalFormatting>
  <conditionalFormatting sqref="C914">
    <cfRule type="expression" dxfId="2132" priority="812" stopIfTrue="1">
      <formula>AND(OR(#REF!="COMPOSICAO",#REF!="INSUMO",#REF!&lt;&gt;""),#REF!&lt;&gt;"")</formula>
    </cfRule>
  </conditionalFormatting>
  <conditionalFormatting sqref="B914:B917">
    <cfRule type="expression" dxfId="2131" priority="809" stopIfTrue="1">
      <formula>AND(#REF!&lt;&gt;"COMPOSICAO",#REF!&lt;&gt;"INSUMO",#REF!&lt;&gt;"")</formula>
    </cfRule>
    <cfRule type="expression" dxfId="2130" priority="810" stopIfTrue="1">
      <formula>AND(OR(#REF!="COMPOSICAO",#REF!="INSUMO",#REF!&lt;&gt;""),#REF!&lt;&gt;"")</formula>
    </cfRule>
  </conditionalFormatting>
  <conditionalFormatting sqref="C918">
    <cfRule type="expression" dxfId="2129" priority="805" stopIfTrue="1">
      <formula>AND(#REF!&lt;&gt;"COMPOSICAO",#REF!&lt;&gt;"INSUMO",#REF!&lt;&gt;"")</formula>
    </cfRule>
  </conditionalFormatting>
  <conditionalFormatting sqref="C918">
    <cfRule type="expression" dxfId="2128" priority="806" stopIfTrue="1">
      <formula>AND(OR(#REF!="COMPOSICAO",#REF!="INSUMO",#REF!&lt;&gt;""),#REF!&lt;&gt;"")</formula>
    </cfRule>
  </conditionalFormatting>
  <conditionalFormatting sqref="C917">
    <cfRule type="expression" dxfId="2127" priority="803" stopIfTrue="1">
      <formula>AND(#REF!&lt;&gt;"COMPOSICAO",#REF!&lt;&gt;"INSUMO",#REF!&lt;&gt;"")</formula>
    </cfRule>
  </conditionalFormatting>
  <conditionalFormatting sqref="C917">
    <cfRule type="expression" dxfId="2126" priority="804" stopIfTrue="1">
      <formula>AND(OR(#REF!="COMPOSICAO",#REF!="INSUMO",#REF!&lt;&gt;""),#REF!&lt;&gt;"")</formula>
    </cfRule>
  </conditionalFormatting>
  <conditionalFormatting sqref="C915:C916">
    <cfRule type="expression" dxfId="2125" priority="801" stopIfTrue="1">
      <formula>AND(#REF!&lt;&gt;"COMPOSICAO",#REF!&lt;&gt;"INSUMO",#REF!&lt;&gt;"")</formula>
    </cfRule>
  </conditionalFormatting>
  <conditionalFormatting sqref="C915:C916">
    <cfRule type="expression" dxfId="2124" priority="802" stopIfTrue="1">
      <formula>AND(OR(#REF!="COMPOSICAO",#REF!="INSUMO",#REF!&lt;&gt;""),#REF!&lt;&gt;"")</formula>
    </cfRule>
  </conditionalFormatting>
  <conditionalFormatting sqref="D925:D926 E924:F934">
    <cfRule type="expression" dxfId="2123" priority="799" stopIfTrue="1">
      <formula>AND(#REF!&lt;&gt;"COMPOSICAO",#REF!&lt;&gt;"INSUMO",#REF!&lt;&gt;"")</formula>
    </cfRule>
    <cfRule type="expression" dxfId="2122" priority="800" stopIfTrue="1">
      <formula>AND(OR(#REF!="COMPOSICAO",#REF!="INSUMO",#REF!&lt;&gt;""),#REF!&lt;&gt;"")</formula>
    </cfRule>
  </conditionalFormatting>
  <conditionalFormatting sqref="B926">
    <cfRule type="expression" dxfId="2121" priority="797" stopIfTrue="1">
      <formula>AND(#REF!&lt;&gt;"COMPOSICAO",#REF!&lt;&gt;"INSUMO",#REF!&lt;&gt;"")</formula>
    </cfRule>
    <cfRule type="expression" dxfId="2120" priority="798" stopIfTrue="1">
      <formula>AND(OR(#REF!="COMPOSICAO",#REF!="INSUMO",#REF!&lt;&gt;""),#REF!&lt;&gt;"")</formula>
    </cfRule>
  </conditionalFormatting>
  <conditionalFormatting sqref="D927:D934">
    <cfRule type="expression" dxfId="2119" priority="795" stopIfTrue="1">
      <formula>AND(#REF!&lt;&gt;"COMPOSICAO",#REF!&lt;&gt;"INSUMO",#REF!&lt;&gt;"")</formula>
    </cfRule>
    <cfRule type="expression" dxfId="2118" priority="796" stopIfTrue="1">
      <formula>AND(OR(#REF!="COMPOSICAO",#REF!="INSUMO",#REF!&lt;&gt;""),#REF!&lt;&gt;"")</formula>
    </cfRule>
  </conditionalFormatting>
  <conditionalFormatting sqref="A924:D924">
    <cfRule type="expression" dxfId="2117" priority="793" stopIfTrue="1">
      <formula>AND(#REF!&lt;&gt;"COMPOSICAO",#REF!&lt;&gt;"INSUMO",#REF!&lt;&gt;"")</formula>
    </cfRule>
    <cfRule type="expression" dxfId="2116" priority="794" stopIfTrue="1">
      <formula>AND(OR(#REF!="COMPOSICAO",#REF!="INSUMO",#REF!&lt;&gt;""),#REF!&lt;&gt;"")</formula>
    </cfRule>
  </conditionalFormatting>
  <conditionalFormatting sqref="A923:C923">
    <cfRule type="expression" dxfId="2115" priority="791" stopIfTrue="1">
      <formula>AND(#REF!&lt;&gt;"COMPOSICAO",#REF!&lt;&gt;"INSUMO",#REF!&lt;&gt;"")</formula>
    </cfRule>
    <cfRule type="expression" dxfId="2114" priority="792" stopIfTrue="1">
      <formula>AND(OR(#REF!="COMPOSICAO",#REF!="INSUMO",#REF!&lt;&gt;""),#REF!&lt;&gt;"")</formula>
    </cfRule>
  </conditionalFormatting>
  <conditionalFormatting sqref="C925">
    <cfRule type="expression" dxfId="2113" priority="789" stopIfTrue="1">
      <formula>AND(#REF!&lt;&gt;"COMPOSICAO",#REF!&lt;&gt;"INSUMO",#REF!&lt;&gt;"")</formula>
    </cfRule>
  </conditionalFormatting>
  <conditionalFormatting sqref="C925">
    <cfRule type="expression" dxfId="2112" priority="790" stopIfTrue="1">
      <formula>AND(OR(#REF!="COMPOSICAO",#REF!="INSUMO",#REF!&lt;&gt;""),#REF!&lt;&gt;"")</formula>
    </cfRule>
  </conditionalFormatting>
  <conditionalFormatting sqref="B925">
    <cfRule type="expression" dxfId="2111" priority="787" stopIfTrue="1">
      <formula>AND(#REF!&lt;&gt;"COMPOSICAO",#REF!&lt;&gt;"INSUMO",#REF!&lt;&gt;"")</formula>
    </cfRule>
    <cfRule type="expression" dxfId="2110" priority="788" stopIfTrue="1">
      <formula>AND(OR(#REF!="COMPOSICAO",#REF!="INSUMO",#REF!&lt;&gt;""),#REF!&lt;&gt;"")</formula>
    </cfRule>
  </conditionalFormatting>
  <conditionalFormatting sqref="C926:C929">
    <cfRule type="expression" dxfId="2109" priority="785" stopIfTrue="1">
      <formula>AND(#REF!&lt;&gt;"COMPOSICAO",#REF!&lt;&gt;"INSUMO",#REF!&lt;&gt;"")</formula>
    </cfRule>
  </conditionalFormatting>
  <conditionalFormatting sqref="C926:C929">
    <cfRule type="expression" dxfId="2108" priority="786" stopIfTrue="1">
      <formula>AND(OR(#REF!="COMPOSICAO",#REF!="INSUMO",#REF!&lt;&gt;""),#REF!&lt;&gt;"")</formula>
    </cfRule>
  </conditionalFormatting>
  <conditionalFormatting sqref="B927:B928">
    <cfRule type="expression" dxfId="2107" priority="783" stopIfTrue="1">
      <formula>AND(#REF!&lt;&gt;"COMPOSICAO",#REF!&lt;&gt;"INSUMO",#REF!&lt;&gt;"")</formula>
    </cfRule>
    <cfRule type="expression" dxfId="2106" priority="784" stopIfTrue="1">
      <formula>AND(OR(#REF!="COMPOSICAO",#REF!="INSUMO",#REF!&lt;&gt;""),#REF!&lt;&gt;"")</formula>
    </cfRule>
  </conditionalFormatting>
  <conditionalFormatting sqref="B929">
    <cfRule type="expression" dxfId="2105" priority="781" stopIfTrue="1">
      <formula>AND(#REF!&lt;&gt;"COMPOSICAO",#REF!&lt;&gt;"INSUMO",#REF!&lt;&gt;"")</formula>
    </cfRule>
    <cfRule type="expression" dxfId="2104" priority="782" stopIfTrue="1">
      <formula>AND(OR(#REF!="COMPOSICAO",#REF!="INSUMO",#REF!&lt;&gt;""),#REF!&lt;&gt;"")</formula>
    </cfRule>
  </conditionalFormatting>
  <conditionalFormatting sqref="B934">
    <cfRule type="expression" dxfId="2103" priority="779" stopIfTrue="1">
      <formula>AND(#REF!&lt;&gt;"COMPOSICAO",#REF!&lt;&gt;"INSUMO",#REF!&lt;&gt;"")</formula>
    </cfRule>
    <cfRule type="expression" dxfId="2102" priority="780" stopIfTrue="1">
      <formula>AND(OR(#REF!="COMPOSICAO",#REF!="INSUMO",#REF!&lt;&gt;""),#REF!&lt;&gt;"")</formula>
    </cfRule>
  </conditionalFormatting>
  <conditionalFormatting sqref="C930">
    <cfRule type="expression" dxfId="2101" priority="777" stopIfTrue="1">
      <formula>AND(#REF!&lt;&gt;"COMPOSICAO",#REF!&lt;&gt;"INSUMO",#REF!&lt;&gt;"")</formula>
    </cfRule>
  </conditionalFormatting>
  <conditionalFormatting sqref="C930">
    <cfRule type="expression" dxfId="2100" priority="778" stopIfTrue="1">
      <formula>AND(OR(#REF!="COMPOSICAO",#REF!="INSUMO",#REF!&lt;&gt;""),#REF!&lt;&gt;"")</formula>
    </cfRule>
  </conditionalFormatting>
  <conditionalFormatting sqref="B930:B933">
    <cfRule type="expression" dxfId="2099" priority="775" stopIfTrue="1">
      <formula>AND(#REF!&lt;&gt;"COMPOSICAO",#REF!&lt;&gt;"INSUMO",#REF!&lt;&gt;"")</formula>
    </cfRule>
    <cfRule type="expression" dxfId="2098" priority="776" stopIfTrue="1">
      <formula>AND(OR(#REF!="COMPOSICAO",#REF!="INSUMO",#REF!&lt;&gt;""),#REF!&lt;&gt;"")</formula>
    </cfRule>
  </conditionalFormatting>
  <conditionalFormatting sqref="C934">
    <cfRule type="expression" dxfId="2097" priority="773" stopIfTrue="1">
      <formula>AND(#REF!&lt;&gt;"COMPOSICAO",#REF!&lt;&gt;"INSUMO",#REF!&lt;&gt;"")</formula>
    </cfRule>
  </conditionalFormatting>
  <conditionalFormatting sqref="C934">
    <cfRule type="expression" dxfId="2096" priority="774" stopIfTrue="1">
      <formula>AND(OR(#REF!="COMPOSICAO",#REF!="INSUMO",#REF!&lt;&gt;""),#REF!&lt;&gt;"")</formula>
    </cfRule>
  </conditionalFormatting>
  <conditionalFormatting sqref="C933">
    <cfRule type="expression" dxfId="2095" priority="771" stopIfTrue="1">
      <formula>AND(#REF!&lt;&gt;"COMPOSICAO",#REF!&lt;&gt;"INSUMO",#REF!&lt;&gt;"")</formula>
    </cfRule>
  </conditionalFormatting>
  <conditionalFormatting sqref="C933">
    <cfRule type="expression" dxfId="2094" priority="772" stopIfTrue="1">
      <formula>AND(OR(#REF!="COMPOSICAO",#REF!="INSUMO",#REF!&lt;&gt;""),#REF!&lt;&gt;"")</formula>
    </cfRule>
  </conditionalFormatting>
  <conditionalFormatting sqref="C931:C932">
    <cfRule type="expression" dxfId="2093" priority="769" stopIfTrue="1">
      <formula>AND(#REF!&lt;&gt;"COMPOSICAO",#REF!&lt;&gt;"INSUMO",#REF!&lt;&gt;"")</formula>
    </cfRule>
  </conditionalFormatting>
  <conditionalFormatting sqref="C931:C932">
    <cfRule type="expression" dxfId="2092" priority="770" stopIfTrue="1">
      <formula>AND(OR(#REF!="COMPOSICAO",#REF!="INSUMO",#REF!&lt;&gt;""),#REF!&lt;&gt;"")</formula>
    </cfRule>
  </conditionalFormatting>
  <conditionalFormatting sqref="D941:D942 E940:F948">
    <cfRule type="expression" dxfId="2091" priority="767" stopIfTrue="1">
      <formula>AND(#REF!&lt;&gt;"COMPOSICAO",#REF!&lt;&gt;"INSUMO",#REF!&lt;&gt;"")</formula>
    </cfRule>
    <cfRule type="expression" dxfId="2090" priority="768" stopIfTrue="1">
      <formula>AND(OR(#REF!="COMPOSICAO",#REF!="INSUMO",#REF!&lt;&gt;""),#REF!&lt;&gt;"")</formula>
    </cfRule>
  </conditionalFormatting>
  <conditionalFormatting sqref="B942">
    <cfRule type="expression" dxfId="2089" priority="765" stopIfTrue="1">
      <formula>AND(#REF!&lt;&gt;"COMPOSICAO",#REF!&lt;&gt;"INSUMO",#REF!&lt;&gt;"")</formula>
    </cfRule>
    <cfRule type="expression" dxfId="2088" priority="766" stopIfTrue="1">
      <formula>AND(OR(#REF!="COMPOSICAO",#REF!="INSUMO",#REF!&lt;&gt;""),#REF!&lt;&gt;"")</formula>
    </cfRule>
  </conditionalFormatting>
  <conditionalFormatting sqref="D943:D948">
    <cfRule type="expression" dxfId="2087" priority="763" stopIfTrue="1">
      <formula>AND(#REF!&lt;&gt;"COMPOSICAO",#REF!&lt;&gt;"INSUMO",#REF!&lt;&gt;"")</formula>
    </cfRule>
    <cfRule type="expression" dxfId="2086" priority="764" stopIfTrue="1">
      <formula>AND(OR(#REF!="COMPOSICAO",#REF!="INSUMO",#REF!&lt;&gt;""),#REF!&lt;&gt;"")</formula>
    </cfRule>
  </conditionalFormatting>
  <conditionalFormatting sqref="A940:D940">
    <cfRule type="expression" dxfId="2085" priority="761" stopIfTrue="1">
      <formula>AND(#REF!&lt;&gt;"COMPOSICAO",#REF!&lt;&gt;"INSUMO",#REF!&lt;&gt;"")</formula>
    </cfRule>
    <cfRule type="expression" dxfId="2084" priority="762" stopIfTrue="1">
      <formula>AND(OR(#REF!="COMPOSICAO",#REF!="INSUMO",#REF!&lt;&gt;""),#REF!&lt;&gt;"")</formula>
    </cfRule>
  </conditionalFormatting>
  <conditionalFormatting sqref="A939:C939">
    <cfRule type="expression" dxfId="2083" priority="759" stopIfTrue="1">
      <formula>AND(#REF!&lt;&gt;"COMPOSICAO",#REF!&lt;&gt;"INSUMO",#REF!&lt;&gt;"")</formula>
    </cfRule>
    <cfRule type="expression" dxfId="2082" priority="760" stopIfTrue="1">
      <formula>AND(OR(#REF!="COMPOSICAO",#REF!="INSUMO",#REF!&lt;&gt;""),#REF!&lt;&gt;"")</formula>
    </cfRule>
  </conditionalFormatting>
  <conditionalFormatting sqref="C941">
    <cfRule type="expression" dxfId="2081" priority="757" stopIfTrue="1">
      <formula>AND(#REF!&lt;&gt;"COMPOSICAO",#REF!&lt;&gt;"INSUMO",#REF!&lt;&gt;"")</formula>
    </cfRule>
  </conditionalFormatting>
  <conditionalFormatting sqref="C941">
    <cfRule type="expression" dxfId="2080" priority="758" stopIfTrue="1">
      <formula>AND(OR(#REF!="COMPOSICAO",#REF!="INSUMO",#REF!&lt;&gt;""),#REF!&lt;&gt;"")</formula>
    </cfRule>
  </conditionalFormatting>
  <conditionalFormatting sqref="B941">
    <cfRule type="expression" dxfId="2079" priority="755" stopIfTrue="1">
      <formula>AND(#REF!&lt;&gt;"COMPOSICAO",#REF!&lt;&gt;"INSUMO",#REF!&lt;&gt;"")</formula>
    </cfRule>
    <cfRule type="expression" dxfId="2078" priority="756" stopIfTrue="1">
      <formula>AND(OR(#REF!="COMPOSICAO",#REF!="INSUMO",#REF!&lt;&gt;""),#REF!&lt;&gt;"")</formula>
    </cfRule>
  </conditionalFormatting>
  <conditionalFormatting sqref="C942:C945">
    <cfRule type="expression" dxfId="2077" priority="753" stopIfTrue="1">
      <formula>AND(#REF!&lt;&gt;"COMPOSICAO",#REF!&lt;&gt;"INSUMO",#REF!&lt;&gt;"")</formula>
    </cfRule>
  </conditionalFormatting>
  <conditionalFormatting sqref="C942:C945">
    <cfRule type="expression" dxfId="2076" priority="754" stopIfTrue="1">
      <formula>AND(OR(#REF!="COMPOSICAO",#REF!="INSUMO",#REF!&lt;&gt;""),#REF!&lt;&gt;"")</formula>
    </cfRule>
  </conditionalFormatting>
  <conditionalFormatting sqref="B943:B944">
    <cfRule type="expression" dxfId="2075" priority="751" stopIfTrue="1">
      <formula>AND(#REF!&lt;&gt;"COMPOSICAO",#REF!&lt;&gt;"INSUMO",#REF!&lt;&gt;"")</formula>
    </cfRule>
    <cfRule type="expression" dxfId="2074" priority="752" stopIfTrue="1">
      <formula>AND(OR(#REF!="COMPOSICAO",#REF!="INSUMO",#REF!&lt;&gt;""),#REF!&lt;&gt;"")</formula>
    </cfRule>
  </conditionalFormatting>
  <conditionalFormatting sqref="B945">
    <cfRule type="expression" dxfId="2073" priority="749" stopIfTrue="1">
      <formula>AND(#REF!&lt;&gt;"COMPOSICAO",#REF!&lt;&gt;"INSUMO",#REF!&lt;&gt;"")</formula>
    </cfRule>
    <cfRule type="expression" dxfId="2072" priority="750" stopIfTrue="1">
      <formula>AND(OR(#REF!="COMPOSICAO",#REF!="INSUMO",#REF!&lt;&gt;""),#REF!&lt;&gt;"")</formula>
    </cfRule>
  </conditionalFormatting>
  <conditionalFormatting sqref="C946">
    <cfRule type="expression" dxfId="2071" priority="745" stopIfTrue="1">
      <formula>AND(#REF!&lt;&gt;"COMPOSICAO",#REF!&lt;&gt;"INSUMO",#REF!&lt;&gt;"")</formula>
    </cfRule>
  </conditionalFormatting>
  <conditionalFormatting sqref="C946">
    <cfRule type="expression" dxfId="2070" priority="746" stopIfTrue="1">
      <formula>AND(OR(#REF!="COMPOSICAO",#REF!="INSUMO",#REF!&lt;&gt;""),#REF!&lt;&gt;"")</formula>
    </cfRule>
  </conditionalFormatting>
  <conditionalFormatting sqref="B946:B948">
    <cfRule type="expression" dxfId="2069" priority="743" stopIfTrue="1">
      <formula>AND(#REF!&lt;&gt;"COMPOSICAO",#REF!&lt;&gt;"INSUMO",#REF!&lt;&gt;"")</formula>
    </cfRule>
    <cfRule type="expression" dxfId="2068" priority="744" stopIfTrue="1">
      <formula>AND(OR(#REF!="COMPOSICAO",#REF!="INSUMO",#REF!&lt;&gt;""),#REF!&lt;&gt;"")</formula>
    </cfRule>
  </conditionalFormatting>
  <conditionalFormatting sqref="C947">
    <cfRule type="expression" dxfId="2067" priority="737" stopIfTrue="1">
      <formula>AND(#REF!&lt;&gt;"COMPOSICAO",#REF!&lt;&gt;"INSUMO",#REF!&lt;&gt;"")</formula>
    </cfRule>
  </conditionalFormatting>
  <conditionalFormatting sqref="C947">
    <cfRule type="expression" dxfId="2066" priority="738" stopIfTrue="1">
      <formula>AND(OR(#REF!="COMPOSICAO",#REF!="INSUMO",#REF!&lt;&gt;""),#REF!&lt;&gt;"")</formula>
    </cfRule>
  </conditionalFormatting>
  <conditionalFormatting sqref="C948">
    <cfRule type="expression" dxfId="2065" priority="735" stopIfTrue="1">
      <formula>AND(#REF!&lt;&gt;"COMPOSICAO",#REF!&lt;&gt;"INSUMO",#REF!&lt;&gt;"")</formula>
    </cfRule>
  </conditionalFormatting>
  <conditionalFormatting sqref="C948">
    <cfRule type="expression" dxfId="2064" priority="736" stopIfTrue="1">
      <formula>AND(OR(#REF!="COMPOSICAO",#REF!="INSUMO",#REF!&lt;&gt;""),#REF!&lt;&gt;"")</formula>
    </cfRule>
  </conditionalFormatting>
  <conditionalFormatting sqref="D955:D956 E954:F960">
    <cfRule type="expression" dxfId="2063" priority="733" stopIfTrue="1">
      <formula>AND(#REF!&lt;&gt;"COMPOSICAO",#REF!&lt;&gt;"INSUMO",#REF!&lt;&gt;"")</formula>
    </cfRule>
    <cfRule type="expression" dxfId="2062" priority="734" stopIfTrue="1">
      <formula>AND(OR(#REF!="COMPOSICAO",#REF!="INSUMO",#REF!&lt;&gt;""),#REF!&lt;&gt;"")</formula>
    </cfRule>
  </conditionalFormatting>
  <conditionalFormatting sqref="B956">
    <cfRule type="expression" dxfId="2061" priority="731" stopIfTrue="1">
      <formula>AND(#REF!&lt;&gt;"COMPOSICAO",#REF!&lt;&gt;"INSUMO",#REF!&lt;&gt;"")</formula>
    </cfRule>
    <cfRule type="expression" dxfId="2060" priority="732" stopIfTrue="1">
      <formula>AND(OR(#REF!="COMPOSICAO",#REF!="INSUMO",#REF!&lt;&gt;""),#REF!&lt;&gt;"")</formula>
    </cfRule>
  </conditionalFormatting>
  <conditionalFormatting sqref="D957:D960">
    <cfRule type="expression" dxfId="2059" priority="729" stopIfTrue="1">
      <formula>AND(#REF!&lt;&gt;"COMPOSICAO",#REF!&lt;&gt;"INSUMO",#REF!&lt;&gt;"")</formula>
    </cfRule>
    <cfRule type="expression" dxfId="2058" priority="730" stopIfTrue="1">
      <formula>AND(OR(#REF!="COMPOSICAO",#REF!="INSUMO",#REF!&lt;&gt;""),#REF!&lt;&gt;"")</formula>
    </cfRule>
  </conditionalFormatting>
  <conditionalFormatting sqref="A954:D954">
    <cfRule type="expression" dxfId="2057" priority="727" stopIfTrue="1">
      <formula>AND(#REF!&lt;&gt;"COMPOSICAO",#REF!&lt;&gt;"INSUMO",#REF!&lt;&gt;"")</formula>
    </cfRule>
    <cfRule type="expression" dxfId="2056" priority="728" stopIfTrue="1">
      <formula>AND(OR(#REF!="COMPOSICAO",#REF!="INSUMO",#REF!&lt;&gt;""),#REF!&lt;&gt;"")</formula>
    </cfRule>
  </conditionalFormatting>
  <conditionalFormatting sqref="A953:C953">
    <cfRule type="expression" dxfId="2055" priority="725" stopIfTrue="1">
      <formula>AND(#REF!&lt;&gt;"COMPOSICAO",#REF!&lt;&gt;"INSUMO",#REF!&lt;&gt;"")</formula>
    </cfRule>
    <cfRule type="expression" dxfId="2054" priority="726" stopIfTrue="1">
      <formula>AND(OR(#REF!="COMPOSICAO",#REF!="INSUMO",#REF!&lt;&gt;""),#REF!&lt;&gt;"")</formula>
    </cfRule>
  </conditionalFormatting>
  <conditionalFormatting sqref="C955">
    <cfRule type="expression" dxfId="2053" priority="723" stopIfTrue="1">
      <formula>AND(#REF!&lt;&gt;"COMPOSICAO",#REF!&lt;&gt;"INSUMO",#REF!&lt;&gt;"")</formula>
    </cfRule>
  </conditionalFormatting>
  <conditionalFormatting sqref="C955">
    <cfRule type="expression" dxfId="2052" priority="724" stopIfTrue="1">
      <formula>AND(OR(#REF!="COMPOSICAO",#REF!="INSUMO",#REF!&lt;&gt;""),#REF!&lt;&gt;"")</formula>
    </cfRule>
  </conditionalFormatting>
  <conditionalFormatting sqref="B955">
    <cfRule type="expression" dxfId="2051" priority="721" stopIfTrue="1">
      <formula>AND(#REF!&lt;&gt;"COMPOSICAO",#REF!&lt;&gt;"INSUMO",#REF!&lt;&gt;"")</formula>
    </cfRule>
    <cfRule type="expression" dxfId="2050" priority="722" stopIfTrue="1">
      <formula>AND(OR(#REF!="COMPOSICAO",#REF!="INSUMO",#REF!&lt;&gt;""),#REF!&lt;&gt;"")</formula>
    </cfRule>
  </conditionalFormatting>
  <conditionalFormatting sqref="C956:C960">
    <cfRule type="expression" dxfId="2049" priority="719" stopIfTrue="1">
      <formula>AND(#REF!&lt;&gt;"COMPOSICAO",#REF!&lt;&gt;"INSUMO",#REF!&lt;&gt;"")</formula>
    </cfRule>
  </conditionalFormatting>
  <conditionalFormatting sqref="C956:C960">
    <cfRule type="expression" dxfId="2048" priority="720" stopIfTrue="1">
      <formula>AND(OR(#REF!="COMPOSICAO",#REF!="INSUMO",#REF!&lt;&gt;""),#REF!&lt;&gt;"")</formula>
    </cfRule>
  </conditionalFormatting>
  <conditionalFormatting sqref="B957:B959">
    <cfRule type="expression" dxfId="2047" priority="717" stopIfTrue="1">
      <formula>AND(#REF!&lt;&gt;"COMPOSICAO",#REF!&lt;&gt;"INSUMO",#REF!&lt;&gt;"")</formula>
    </cfRule>
    <cfRule type="expression" dxfId="2046" priority="718" stopIfTrue="1">
      <formula>AND(OR(#REF!="COMPOSICAO",#REF!="INSUMO",#REF!&lt;&gt;""),#REF!&lt;&gt;"")</formula>
    </cfRule>
  </conditionalFormatting>
  <conditionalFormatting sqref="B960">
    <cfRule type="expression" dxfId="2045" priority="715" stopIfTrue="1">
      <formula>AND(#REF!&lt;&gt;"COMPOSICAO",#REF!&lt;&gt;"INSUMO",#REF!&lt;&gt;"")</formula>
    </cfRule>
    <cfRule type="expression" dxfId="2044" priority="716" stopIfTrue="1">
      <formula>AND(OR(#REF!="COMPOSICAO",#REF!="INSUMO",#REF!&lt;&gt;""),#REF!&lt;&gt;"")</formula>
    </cfRule>
  </conditionalFormatting>
  <conditionalFormatting sqref="B967">
    <cfRule type="expression" dxfId="2043" priority="703" stopIfTrue="1">
      <formula>AND(#REF!&lt;&gt;"COMPOSICAO",#REF!&lt;&gt;"INSUMO",#REF!&lt;&gt;"")</formula>
    </cfRule>
    <cfRule type="expression" dxfId="2042" priority="704" stopIfTrue="1">
      <formula>AND(OR(#REF!="COMPOSICAO",#REF!="INSUMO",#REF!&lt;&gt;""),#REF!&lt;&gt;"")</formula>
    </cfRule>
  </conditionalFormatting>
  <conditionalFormatting sqref="D968:D971">
    <cfRule type="expression" dxfId="2041" priority="701" stopIfTrue="1">
      <formula>AND(#REF!&lt;&gt;"COMPOSICAO",#REF!&lt;&gt;"INSUMO",#REF!&lt;&gt;"")</formula>
    </cfRule>
    <cfRule type="expression" dxfId="2040" priority="702" stopIfTrue="1">
      <formula>AND(OR(#REF!="COMPOSICAO",#REF!="INSUMO",#REF!&lt;&gt;""),#REF!&lt;&gt;"")</formula>
    </cfRule>
  </conditionalFormatting>
  <conditionalFormatting sqref="A966:D966">
    <cfRule type="expression" dxfId="2039" priority="699" stopIfTrue="1">
      <formula>AND(#REF!&lt;&gt;"COMPOSICAO",#REF!&lt;&gt;"INSUMO",#REF!&lt;&gt;"")</formula>
    </cfRule>
    <cfRule type="expression" dxfId="2038" priority="700" stopIfTrue="1">
      <formula>AND(OR(#REF!="COMPOSICAO",#REF!="INSUMO",#REF!&lt;&gt;""),#REF!&lt;&gt;"")</formula>
    </cfRule>
  </conditionalFormatting>
  <conditionalFormatting sqref="A965:C965">
    <cfRule type="expression" dxfId="2037" priority="697" stopIfTrue="1">
      <formula>AND(#REF!&lt;&gt;"COMPOSICAO",#REF!&lt;&gt;"INSUMO",#REF!&lt;&gt;"")</formula>
    </cfRule>
    <cfRule type="expression" dxfId="2036" priority="698" stopIfTrue="1">
      <formula>AND(OR(#REF!="COMPOSICAO",#REF!="INSUMO",#REF!&lt;&gt;""),#REF!&lt;&gt;"")</formula>
    </cfRule>
  </conditionalFormatting>
  <conditionalFormatting sqref="C967:C971">
    <cfRule type="expression" dxfId="2035" priority="691" stopIfTrue="1">
      <formula>AND(#REF!&lt;&gt;"COMPOSICAO",#REF!&lt;&gt;"INSUMO",#REF!&lt;&gt;"")</formula>
    </cfRule>
  </conditionalFormatting>
  <conditionalFormatting sqref="C967:C971">
    <cfRule type="expression" dxfId="2034" priority="692" stopIfTrue="1">
      <formula>AND(OR(#REF!="COMPOSICAO",#REF!="INSUMO",#REF!&lt;&gt;""),#REF!&lt;&gt;"")</formula>
    </cfRule>
  </conditionalFormatting>
  <conditionalFormatting sqref="B968:B970">
    <cfRule type="expression" dxfId="2033" priority="689" stopIfTrue="1">
      <formula>AND(#REF!&lt;&gt;"COMPOSICAO",#REF!&lt;&gt;"INSUMO",#REF!&lt;&gt;"")</formula>
    </cfRule>
    <cfRule type="expression" dxfId="2032" priority="690" stopIfTrue="1">
      <formula>AND(OR(#REF!="COMPOSICAO",#REF!="INSUMO",#REF!&lt;&gt;""),#REF!&lt;&gt;"")</formula>
    </cfRule>
  </conditionalFormatting>
  <conditionalFormatting sqref="B971">
    <cfRule type="expression" dxfId="2031" priority="687" stopIfTrue="1">
      <formula>AND(#REF!&lt;&gt;"COMPOSICAO",#REF!&lt;&gt;"INSUMO",#REF!&lt;&gt;"")</formula>
    </cfRule>
    <cfRule type="expression" dxfId="2030" priority="688" stopIfTrue="1">
      <formula>AND(OR(#REF!="COMPOSICAO",#REF!="INSUMO",#REF!&lt;&gt;""),#REF!&lt;&gt;"")</formula>
    </cfRule>
  </conditionalFormatting>
  <conditionalFormatting sqref="D978 E977:F982">
    <cfRule type="expression" dxfId="2029" priority="685" stopIfTrue="1">
      <formula>AND(#REF!&lt;&gt;"COMPOSICAO",#REF!&lt;&gt;"INSUMO",#REF!&lt;&gt;"")</formula>
    </cfRule>
    <cfRule type="expression" dxfId="2028" priority="686" stopIfTrue="1">
      <formula>AND(OR(#REF!="COMPOSICAO",#REF!="INSUMO",#REF!&lt;&gt;""),#REF!&lt;&gt;"")</formula>
    </cfRule>
  </conditionalFormatting>
  <conditionalFormatting sqref="B978">
    <cfRule type="expression" dxfId="2027" priority="683" stopIfTrue="1">
      <formula>AND(#REF!&lt;&gt;"COMPOSICAO",#REF!&lt;&gt;"INSUMO",#REF!&lt;&gt;"")</formula>
    </cfRule>
    <cfRule type="expression" dxfId="2026" priority="684" stopIfTrue="1">
      <formula>AND(OR(#REF!="COMPOSICAO",#REF!="INSUMO",#REF!&lt;&gt;""),#REF!&lt;&gt;"")</formula>
    </cfRule>
  </conditionalFormatting>
  <conditionalFormatting sqref="D979:D982">
    <cfRule type="expression" dxfId="2025" priority="681" stopIfTrue="1">
      <formula>AND(#REF!&lt;&gt;"COMPOSICAO",#REF!&lt;&gt;"INSUMO",#REF!&lt;&gt;"")</formula>
    </cfRule>
    <cfRule type="expression" dxfId="2024" priority="682" stopIfTrue="1">
      <formula>AND(OR(#REF!="COMPOSICAO",#REF!="INSUMO",#REF!&lt;&gt;""),#REF!&lt;&gt;"")</formula>
    </cfRule>
  </conditionalFormatting>
  <conditionalFormatting sqref="A977:D977">
    <cfRule type="expression" dxfId="2023" priority="679" stopIfTrue="1">
      <formula>AND(#REF!&lt;&gt;"COMPOSICAO",#REF!&lt;&gt;"INSUMO",#REF!&lt;&gt;"")</formula>
    </cfRule>
    <cfRule type="expression" dxfId="2022" priority="680" stopIfTrue="1">
      <formula>AND(OR(#REF!="COMPOSICAO",#REF!="INSUMO",#REF!&lt;&gt;""),#REF!&lt;&gt;"")</formula>
    </cfRule>
  </conditionalFormatting>
  <conditionalFormatting sqref="A976:C976">
    <cfRule type="expression" dxfId="2021" priority="677" stopIfTrue="1">
      <formula>AND(#REF!&lt;&gt;"COMPOSICAO",#REF!&lt;&gt;"INSUMO",#REF!&lt;&gt;"")</formula>
    </cfRule>
    <cfRule type="expression" dxfId="2020" priority="678" stopIfTrue="1">
      <formula>AND(OR(#REF!="COMPOSICAO",#REF!="INSUMO",#REF!&lt;&gt;""),#REF!&lt;&gt;"")</formula>
    </cfRule>
  </conditionalFormatting>
  <conditionalFormatting sqref="C978:C982">
    <cfRule type="expression" dxfId="2019" priority="675" stopIfTrue="1">
      <formula>AND(#REF!&lt;&gt;"COMPOSICAO",#REF!&lt;&gt;"INSUMO",#REF!&lt;&gt;"")</formula>
    </cfRule>
  </conditionalFormatting>
  <conditionalFormatting sqref="C978:C982">
    <cfRule type="expression" dxfId="2018" priority="676" stopIfTrue="1">
      <formula>AND(OR(#REF!="COMPOSICAO",#REF!="INSUMO",#REF!&lt;&gt;""),#REF!&lt;&gt;"")</formula>
    </cfRule>
  </conditionalFormatting>
  <conditionalFormatting sqref="B979:B981">
    <cfRule type="expression" dxfId="2017" priority="673" stopIfTrue="1">
      <formula>AND(#REF!&lt;&gt;"COMPOSICAO",#REF!&lt;&gt;"INSUMO",#REF!&lt;&gt;"")</formula>
    </cfRule>
    <cfRule type="expression" dxfId="2016" priority="674" stopIfTrue="1">
      <formula>AND(OR(#REF!="COMPOSICAO",#REF!="INSUMO",#REF!&lt;&gt;""),#REF!&lt;&gt;"")</formula>
    </cfRule>
  </conditionalFormatting>
  <conditionalFormatting sqref="B982">
    <cfRule type="expression" dxfId="2015" priority="671" stopIfTrue="1">
      <formula>AND(#REF!&lt;&gt;"COMPOSICAO",#REF!&lt;&gt;"INSUMO",#REF!&lt;&gt;"")</formula>
    </cfRule>
    <cfRule type="expression" dxfId="2014" priority="672" stopIfTrue="1">
      <formula>AND(OR(#REF!="COMPOSICAO",#REF!="INSUMO",#REF!&lt;&gt;""),#REF!&lt;&gt;"")</formula>
    </cfRule>
  </conditionalFormatting>
  <conditionalFormatting sqref="D989:D991 E988:F995">
    <cfRule type="expression" dxfId="2013" priority="669" stopIfTrue="1">
      <formula>AND(#REF!&lt;&gt;"COMPOSICAO",#REF!&lt;&gt;"INSUMO",#REF!&lt;&gt;"")</formula>
    </cfRule>
    <cfRule type="expression" dxfId="2012" priority="670" stopIfTrue="1">
      <formula>AND(OR(#REF!="COMPOSICAO",#REF!="INSUMO",#REF!&lt;&gt;""),#REF!&lt;&gt;"")</formula>
    </cfRule>
  </conditionalFormatting>
  <conditionalFormatting sqref="B991">
    <cfRule type="expression" dxfId="2011" priority="667" stopIfTrue="1">
      <formula>AND(#REF!&lt;&gt;"COMPOSICAO",#REF!&lt;&gt;"INSUMO",#REF!&lt;&gt;"")</formula>
    </cfRule>
    <cfRule type="expression" dxfId="2010" priority="668" stopIfTrue="1">
      <formula>AND(OR(#REF!="COMPOSICAO",#REF!="INSUMO",#REF!&lt;&gt;""),#REF!&lt;&gt;"")</formula>
    </cfRule>
  </conditionalFormatting>
  <conditionalFormatting sqref="D992:D995">
    <cfRule type="expression" dxfId="2009" priority="665" stopIfTrue="1">
      <formula>AND(#REF!&lt;&gt;"COMPOSICAO",#REF!&lt;&gt;"INSUMO",#REF!&lt;&gt;"")</formula>
    </cfRule>
    <cfRule type="expression" dxfId="2008" priority="666" stopIfTrue="1">
      <formula>AND(OR(#REF!="COMPOSICAO",#REF!="INSUMO",#REF!&lt;&gt;""),#REF!&lt;&gt;"")</formula>
    </cfRule>
  </conditionalFormatting>
  <conditionalFormatting sqref="A988:D988">
    <cfRule type="expression" dxfId="2007" priority="663" stopIfTrue="1">
      <formula>AND(#REF!&lt;&gt;"COMPOSICAO",#REF!&lt;&gt;"INSUMO",#REF!&lt;&gt;"")</formula>
    </cfRule>
    <cfRule type="expression" dxfId="2006" priority="664" stopIfTrue="1">
      <formula>AND(OR(#REF!="COMPOSICAO",#REF!="INSUMO",#REF!&lt;&gt;""),#REF!&lt;&gt;"")</formula>
    </cfRule>
  </conditionalFormatting>
  <conditionalFormatting sqref="A987:C987">
    <cfRule type="expression" dxfId="2005" priority="661" stopIfTrue="1">
      <formula>AND(#REF!&lt;&gt;"COMPOSICAO",#REF!&lt;&gt;"INSUMO",#REF!&lt;&gt;"")</formula>
    </cfRule>
    <cfRule type="expression" dxfId="2004" priority="662" stopIfTrue="1">
      <formula>AND(OR(#REF!="COMPOSICAO",#REF!="INSUMO",#REF!&lt;&gt;""),#REF!&lt;&gt;"")</formula>
    </cfRule>
  </conditionalFormatting>
  <conditionalFormatting sqref="C989:C990">
    <cfRule type="expression" dxfId="2003" priority="659" stopIfTrue="1">
      <formula>AND(#REF!&lt;&gt;"COMPOSICAO",#REF!&lt;&gt;"INSUMO",#REF!&lt;&gt;"")</formula>
    </cfRule>
  </conditionalFormatting>
  <conditionalFormatting sqref="C989:C990">
    <cfRule type="expression" dxfId="2002" priority="660" stopIfTrue="1">
      <formula>AND(OR(#REF!="COMPOSICAO",#REF!="INSUMO",#REF!&lt;&gt;""),#REF!&lt;&gt;"")</formula>
    </cfRule>
  </conditionalFormatting>
  <conditionalFormatting sqref="B989:B990">
    <cfRule type="expression" dxfId="2001" priority="657" stopIfTrue="1">
      <formula>AND(#REF!&lt;&gt;"COMPOSICAO",#REF!&lt;&gt;"INSUMO",#REF!&lt;&gt;"")</formula>
    </cfRule>
    <cfRule type="expression" dxfId="2000" priority="658" stopIfTrue="1">
      <formula>AND(OR(#REF!="COMPOSICAO",#REF!="INSUMO",#REF!&lt;&gt;""),#REF!&lt;&gt;"")</formula>
    </cfRule>
  </conditionalFormatting>
  <conditionalFormatting sqref="C991:C995">
    <cfRule type="expression" dxfId="1999" priority="655" stopIfTrue="1">
      <formula>AND(#REF!&lt;&gt;"COMPOSICAO",#REF!&lt;&gt;"INSUMO",#REF!&lt;&gt;"")</formula>
    </cfRule>
  </conditionalFormatting>
  <conditionalFormatting sqref="C991:C995">
    <cfRule type="expression" dxfId="1998" priority="656" stopIfTrue="1">
      <formula>AND(OR(#REF!="COMPOSICAO",#REF!="INSUMO",#REF!&lt;&gt;""),#REF!&lt;&gt;"")</formula>
    </cfRule>
  </conditionalFormatting>
  <conditionalFormatting sqref="B992:B994">
    <cfRule type="expression" dxfId="1997" priority="653" stopIfTrue="1">
      <formula>AND(#REF!&lt;&gt;"COMPOSICAO",#REF!&lt;&gt;"INSUMO",#REF!&lt;&gt;"")</formula>
    </cfRule>
    <cfRule type="expression" dxfId="1996" priority="654" stopIfTrue="1">
      <formula>AND(OR(#REF!="COMPOSICAO",#REF!="INSUMO",#REF!&lt;&gt;""),#REF!&lt;&gt;"")</formula>
    </cfRule>
  </conditionalFormatting>
  <conditionalFormatting sqref="B995">
    <cfRule type="expression" dxfId="1995" priority="651" stopIfTrue="1">
      <formula>AND(#REF!&lt;&gt;"COMPOSICAO",#REF!&lt;&gt;"INSUMO",#REF!&lt;&gt;"")</formula>
    </cfRule>
    <cfRule type="expression" dxfId="1994" priority="652" stopIfTrue="1">
      <formula>AND(OR(#REF!="COMPOSICAO",#REF!="INSUMO",#REF!&lt;&gt;""),#REF!&lt;&gt;"")</formula>
    </cfRule>
  </conditionalFormatting>
  <conditionalFormatting sqref="D1002:D1004 E1001:F1008">
    <cfRule type="expression" dxfId="1993" priority="649" stopIfTrue="1">
      <formula>AND(#REF!&lt;&gt;"COMPOSICAO",#REF!&lt;&gt;"INSUMO",#REF!&lt;&gt;"")</formula>
    </cfRule>
    <cfRule type="expression" dxfId="1992" priority="650" stopIfTrue="1">
      <formula>AND(OR(#REF!="COMPOSICAO",#REF!="INSUMO",#REF!&lt;&gt;""),#REF!&lt;&gt;"")</formula>
    </cfRule>
  </conditionalFormatting>
  <conditionalFormatting sqref="B1004">
    <cfRule type="expression" dxfId="1991" priority="647" stopIfTrue="1">
      <formula>AND(#REF!&lt;&gt;"COMPOSICAO",#REF!&lt;&gt;"INSUMO",#REF!&lt;&gt;"")</formula>
    </cfRule>
    <cfRule type="expression" dxfId="1990" priority="648" stopIfTrue="1">
      <formula>AND(OR(#REF!="COMPOSICAO",#REF!="INSUMO",#REF!&lt;&gt;""),#REF!&lt;&gt;"")</formula>
    </cfRule>
  </conditionalFormatting>
  <conditionalFormatting sqref="D1005:D1008">
    <cfRule type="expression" dxfId="1989" priority="645" stopIfTrue="1">
      <formula>AND(#REF!&lt;&gt;"COMPOSICAO",#REF!&lt;&gt;"INSUMO",#REF!&lt;&gt;"")</formula>
    </cfRule>
    <cfRule type="expression" dxfId="1988" priority="646" stopIfTrue="1">
      <formula>AND(OR(#REF!="COMPOSICAO",#REF!="INSUMO",#REF!&lt;&gt;""),#REF!&lt;&gt;"")</formula>
    </cfRule>
  </conditionalFormatting>
  <conditionalFormatting sqref="A1001:D1001">
    <cfRule type="expression" dxfId="1987" priority="643" stopIfTrue="1">
      <formula>AND(#REF!&lt;&gt;"COMPOSICAO",#REF!&lt;&gt;"INSUMO",#REF!&lt;&gt;"")</formula>
    </cfRule>
    <cfRule type="expression" dxfId="1986" priority="644" stopIfTrue="1">
      <formula>AND(OR(#REF!="COMPOSICAO",#REF!="INSUMO",#REF!&lt;&gt;""),#REF!&lt;&gt;"")</formula>
    </cfRule>
  </conditionalFormatting>
  <conditionalFormatting sqref="A1000:C1000">
    <cfRule type="expression" dxfId="1985" priority="641" stopIfTrue="1">
      <formula>AND(#REF!&lt;&gt;"COMPOSICAO",#REF!&lt;&gt;"INSUMO",#REF!&lt;&gt;"")</formula>
    </cfRule>
    <cfRule type="expression" dxfId="1984" priority="642" stopIfTrue="1">
      <formula>AND(OR(#REF!="COMPOSICAO",#REF!="INSUMO",#REF!&lt;&gt;""),#REF!&lt;&gt;"")</formula>
    </cfRule>
  </conditionalFormatting>
  <conditionalFormatting sqref="C1002:C1003">
    <cfRule type="expression" dxfId="1983" priority="639" stopIfTrue="1">
      <formula>AND(#REF!&lt;&gt;"COMPOSICAO",#REF!&lt;&gt;"INSUMO",#REF!&lt;&gt;"")</formula>
    </cfRule>
  </conditionalFormatting>
  <conditionalFormatting sqref="C1002:C1003">
    <cfRule type="expression" dxfId="1982" priority="640" stopIfTrue="1">
      <formula>AND(OR(#REF!="COMPOSICAO",#REF!="INSUMO",#REF!&lt;&gt;""),#REF!&lt;&gt;"")</formula>
    </cfRule>
  </conditionalFormatting>
  <conditionalFormatting sqref="B1002:B1003">
    <cfRule type="expression" dxfId="1981" priority="637" stopIfTrue="1">
      <formula>AND(#REF!&lt;&gt;"COMPOSICAO",#REF!&lt;&gt;"INSUMO",#REF!&lt;&gt;"")</formula>
    </cfRule>
    <cfRule type="expression" dxfId="1980" priority="638" stopIfTrue="1">
      <formula>AND(OR(#REF!="COMPOSICAO",#REF!="INSUMO",#REF!&lt;&gt;""),#REF!&lt;&gt;"")</formula>
    </cfRule>
  </conditionalFormatting>
  <conditionalFormatting sqref="C1004:C1008">
    <cfRule type="expression" dxfId="1979" priority="635" stopIfTrue="1">
      <formula>AND(#REF!&lt;&gt;"COMPOSICAO",#REF!&lt;&gt;"INSUMO",#REF!&lt;&gt;"")</formula>
    </cfRule>
  </conditionalFormatting>
  <conditionalFormatting sqref="C1004:C1008">
    <cfRule type="expression" dxfId="1978" priority="636" stopIfTrue="1">
      <formula>AND(OR(#REF!="COMPOSICAO",#REF!="INSUMO",#REF!&lt;&gt;""),#REF!&lt;&gt;"")</formula>
    </cfRule>
  </conditionalFormatting>
  <conditionalFormatting sqref="B1005:B1007">
    <cfRule type="expression" dxfId="1977" priority="633" stopIfTrue="1">
      <formula>AND(#REF!&lt;&gt;"COMPOSICAO",#REF!&lt;&gt;"INSUMO",#REF!&lt;&gt;"")</formula>
    </cfRule>
    <cfRule type="expression" dxfId="1976" priority="634" stopIfTrue="1">
      <formula>AND(OR(#REF!="COMPOSICAO",#REF!="INSUMO",#REF!&lt;&gt;""),#REF!&lt;&gt;"")</formula>
    </cfRule>
  </conditionalFormatting>
  <conditionalFormatting sqref="B1008">
    <cfRule type="expression" dxfId="1975" priority="631" stopIfTrue="1">
      <formula>AND(#REF!&lt;&gt;"COMPOSICAO",#REF!&lt;&gt;"INSUMO",#REF!&lt;&gt;"")</formula>
    </cfRule>
    <cfRule type="expression" dxfId="1974" priority="632" stopIfTrue="1">
      <formula>AND(OR(#REF!="COMPOSICAO",#REF!="INSUMO",#REF!&lt;&gt;""),#REF!&lt;&gt;"")</formula>
    </cfRule>
  </conditionalFormatting>
  <conditionalFormatting sqref="D1015 E1014:F1019">
    <cfRule type="expression" dxfId="1973" priority="629" stopIfTrue="1">
      <formula>AND(#REF!&lt;&gt;"COMPOSICAO",#REF!&lt;&gt;"INSUMO",#REF!&lt;&gt;"")</formula>
    </cfRule>
    <cfRule type="expression" dxfId="1972" priority="630" stopIfTrue="1">
      <formula>AND(OR(#REF!="COMPOSICAO",#REF!="INSUMO",#REF!&lt;&gt;""),#REF!&lt;&gt;"")</formula>
    </cfRule>
  </conditionalFormatting>
  <conditionalFormatting sqref="B1015">
    <cfRule type="expression" dxfId="1971" priority="627" stopIfTrue="1">
      <formula>AND(#REF!&lt;&gt;"COMPOSICAO",#REF!&lt;&gt;"INSUMO",#REF!&lt;&gt;"")</formula>
    </cfRule>
    <cfRule type="expression" dxfId="1970" priority="628" stopIfTrue="1">
      <formula>AND(OR(#REF!="COMPOSICAO",#REF!="INSUMO",#REF!&lt;&gt;""),#REF!&lt;&gt;"")</formula>
    </cfRule>
  </conditionalFormatting>
  <conditionalFormatting sqref="D1016:D1019">
    <cfRule type="expression" dxfId="1969" priority="625" stopIfTrue="1">
      <formula>AND(#REF!&lt;&gt;"COMPOSICAO",#REF!&lt;&gt;"INSUMO",#REF!&lt;&gt;"")</formula>
    </cfRule>
    <cfRule type="expression" dxfId="1968" priority="626" stopIfTrue="1">
      <formula>AND(OR(#REF!="COMPOSICAO",#REF!="INSUMO",#REF!&lt;&gt;""),#REF!&lt;&gt;"")</formula>
    </cfRule>
  </conditionalFormatting>
  <conditionalFormatting sqref="A1014:D1014">
    <cfRule type="expression" dxfId="1967" priority="623" stopIfTrue="1">
      <formula>AND(#REF!&lt;&gt;"COMPOSICAO",#REF!&lt;&gt;"INSUMO",#REF!&lt;&gt;"")</formula>
    </cfRule>
    <cfRule type="expression" dxfId="1966" priority="624" stopIfTrue="1">
      <formula>AND(OR(#REF!="COMPOSICAO",#REF!="INSUMO",#REF!&lt;&gt;""),#REF!&lt;&gt;"")</formula>
    </cfRule>
  </conditionalFormatting>
  <conditionalFormatting sqref="A1013:C1013">
    <cfRule type="expression" dxfId="1965" priority="621" stopIfTrue="1">
      <formula>AND(#REF!&lt;&gt;"COMPOSICAO",#REF!&lt;&gt;"INSUMO",#REF!&lt;&gt;"")</formula>
    </cfRule>
    <cfRule type="expression" dxfId="1964" priority="622" stopIfTrue="1">
      <formula>AND(OR(#REF!="COMPOSICAO",#REF!="INSUMO",#REF!&lt;&gt;""),#REF!&lt;&gt;"")</formula>
    </cfRule>
  </conditionalFormatting>
  <conditionalFormatting sqref="C1015:C1019">
    <cfRule type="expression" dxfId="1963" priority="619" stopIfTrue="1">
      <formula>AND(#REF!&lt;&gt;"COMPOSICAO",#REF!&lt;&gt;"INSUMO",#REF!&lt;&gt;"")</formula>
    </cfRule>
  </conditionalFormatting>
  <conditionalFormatting sqref="C1015:C1019">
    <cfRule type="expression" dxfId="1962" priority="620" stopIfTrue="1">
      <formula>AND(OR(#REF!="COMPOSICAO",#REF!="INSUMO",#REF!&lt;&gt;""),#REF!&lt;&gt;"")</formula>
    </cfRule>
  </conditionalFormatting>
  <conditionalFormatting sqref="B1016:B1018">
    <cfRule type="expression" dxfId="1961" priority="617" stopIfTrue="1">
      <formula>AND(#REF!&lt;&gt;"COMPOSICAO",#REF!&lt;&gt;"INSUMO",#REF!&lt;&gt;"")</formula>
    </cfRule>
    <cfRule type="expression" dxfId="1960" priority="618" stopIfTrue="1">
      <formula>AND(OR(#REF!="COMPOSICAO",#REF!="INSUMO",#REF!&lt;&gt;""),#REF!&lt;&gt;"")</formula>
    </cfRule>
  </conditionalFormatting>
  <conditionalFormatting sqref="B1019">
    <cfRule type="expression" dxfId="1959" priority="615" stopIfTrue="1">
      <formula>AND(#REF!&lt;&gt;"COMPOSICAO",#REF!&lt;&gt;"INSUMO",#REF!&lt;&gt;"")</formula>
    </cfRule>
    <cfRule type="expression" dxfId="1958" priority="616" stopIfTrue="1">
      <formula>AND(OR(#REF!="COMPOSICAO",#REF!="INSUMO",#REF!&lt;&gt;""),#REF!&lt;&gt;"")</formula>
    </cfRule>
  </conditionalFormatting>
  <conditionalFormatting sqref="D1026:D1028 E1025:F1032">
    <cfRule type="expression" dxfId="1957" priority="613" stopIfTrue="1">
      <formula>AND(#REF!&lt;&gt;"COMPOSICAO",#REF!&lt;&gt;"INSUMO",#REF!&lt;&gt;"")</formula>
    </cfRule>
    <cfRule type="expression" dxfId="1956" priority="614" stopIfTrue="1">
      <formula>AND(OR(#REF!="COMPOSICAO",#REF!="INSUMO",#REF!&lt;&gt;""),#REF!&lt;&gt;"")</formula>
    </cfRule>
  </conditionalFormatting>
  <conditionalFormatting sqref="B1028">
    <cfRule type="expression" dxfId="1955" priority="611" stopIfTrue="1">
      <formula>AND(#REF!&lt;&gt;"COMPOSICAO",#REF!&lt;&gt;"INSUMO",#REF!&lt;&gt;"")</formula>
    </cfRule>
    <cfRule type="expression" dxfId="1954" priority="612" stopIfTrue="1">
      <formula>AND(OR(#REF!="COMPOSICAO",#REF!="INSUMO",#REF!&lt;&gt;""),#REF!&lt;&gt;"")</formula>
    </cfRule>
  </conditionalFormatting>
  <conditionalFormatting sqref="D1029:D1032">
    <cfRule type="expression" dxfId="1953" priority="609" stopIfTrue="1">
      <formula>AND(#REF!&lt;&gt;"COMPOSICAO",#REF!&lt;&gt;"INSUMO",#REF!&lt;&gt;"")</formula>
    </cfRule>
    <cfRule type="expression" dxfId="1952" priority="610" stopIfTrue="1">
      <formula>AND(OR(#REF!="COMPOSICAO",#REF!="INSUMO",#REF!&lt;&gt;""),#REF!&lt;&gt;"")</formula>
    </cfRule>
  </conditionalFormatting>
  <conditionalFormatting sqref="A1025:D1025">
    <cfRule type="expression" dxfId="1951" priority="607" stopIfTrue="1">
      <formula>AND(#REF!&lt;&gt;"COMPOSICAO",#REF!&lt;&gt;"INSUMO",#REF!&lt;&gt;"")</formula>
    </cfRule>
    <cfRule type="expression" dxfId="1950" priority="608" stopIfTrue="1">
      <formula>AND(OR(#REF!="COMPOSICAO",#REF!="INSUMO",#REF!&lt;&gt;""),#REF!&lt;&gt;"")</formula>
    </cfRule>
  </conditionalFormatting>
  <conditionalFormatting sqref="A1024:C1024">
    <cfRule type="expression" dxfId="1949" priority="605" stopIfTrue="1">
      <formula>AND(#REF!&lt;&gt;"COMPOSICAO",#REF!&lt;&gt;"INSUMO",#REF!&lt;&gt;"")</formula>
    </cfRule>
    <cfRule type="expression" dxfId="1948" priority="606" stopIfTrue="1">
      <formula>AND(OR(#REF!="COMPOSICAO",#REF!="INSUMO",#REF!&lt;&gt;""),#REF!&lt;&gt;"")</formula>
    </cfRule>
  </conditionalFormatting>
  <conditionalFormatting sqref="C1026:C1027">
    <cfRule type="expression" dxfId="1947" priority="603" stopIfTrue="1">
      <formula>AND(#REF!&lt;&gt;"COMPOSICAO",#REF!&lt;&gt;"INSUMO",#REF!&lt;&gt;"")</formula>
    </cfRule>
  </conditionalFormatting>
  <conditionalFormatting sqref="C1026:C1027">
    <cfRule type="expression" dxfId="1946" priority="604" stopIfTrue="1">
      <formula>AND(OR(#REF!="COMPOSICAO",#REF!="INSUMO",#REF!&lt;&gt;""),#REF!&lt;&gt;"")</formula>
    </cfRule>
  </conditionalFormatting>
  <conditionalFormatting sqref="B1026:B1027">
    <cfRule type="expression" dxfId="1945" priority="601" stopIfTrue="1">
      <formula>AND(#REF!&lt;&gt;"COMPOSICAO",#REF!&lt;&gt;"INSUMO",#REF!&lt;&gt;"")</formula>
    </cfRule>
    <cfRule type="expression" dxfId="1944" priority="602" stopIfTrue="1">
      <formula>AND(OR(#REF!="COMPOSICAO",#REF!="INSUMO",#REF!&lt;&gt;""),#REF!&lt;&gt;"")</formula>
    </cfRule>
  </conditionalFormatting>
  <conditionalFormatting sqref="C1028:C1032">
    <cfRule type="expression" dxfId="1943" priority="599" stopIfTrue="1">
      <formula>AND(#REF!&lt;&gt;"COMPOSICAO",#REF!&lt;&gt;"INSUMO",#REF!&lt;&gt;"")</formula>
    </cfRule>
  </conditionalFormatting>
  <conditionalFormatting sqref="C1028:C1032">
    <cfRule type="expression" dxfId="1942" priority="600" stopIfTrue="1">
      <formula>AND(OR(#REF!="COMPOSICAO",#REF!="INSUMO",#REF!&lt;&gt;""),#REF!&lt;&gt;"")</formula>
    </cfRule>
  </conditionalFormatting>
  <conditionalFormatting sqref="B1029:B1031">
    <cfRule type="expression" dxfId="1941" priority="597" stopIfTrue="1">
      <formula>AND(#REF!&lt;&gt;"COMPOSICAO",#REF!&lt;&gt;"INSUMO",#REF!&lt;&gt;"")</formula>
    </cfRule>
    <cfRule type="expression" dxfId="1940" priority="598" stopIfTrue="1">
      <formula>AND(OR(#REF!="COMPOSICAO",#REF!="INSUMO",#REF!&lt;&gt;""),#REF!&lt;&gt;"")</formula>
    </cfRule>
  </conditionalFormatting>
  <conditionalFormatting sqref="B1032">
    <cfRule type="expression" dxfId="1939" priority="595" stopIfTrue="1">
      <formula>AND(#REF!&lt;&gt;"COMPOSICAO",#REF!&lt;&gt;"INSUMO",#REF!&lt;&gt;"")</formula>
    </cfRule>
    <cfRule type="expression" dxfId="1938" priority="596" stopIfTrue="1">
      <formula>AND(OR(#REF!="COMPOSICAO",#REF!="INSUMO",#REF!&lt;&gt;""),#REF!&lt;&gt;"")</formula>
    </cfRule>
  </conditionalFormatting>
  <conditionalFormatting sqref="D1039:D1041 E1038:F1045">
    <cfRule type="expression" dxfId="1937" priority="593" stopIfTrue="1">
      <formula>AND(#REF!&lt;&gt;"COMPOSICAO",#REF!&lt;&gt;"INSUMO",#REF!&lt;&gt;"")</formula>
    </cfRule>
    <cfRule type="expression" dxfId="1936" priority="594" stopIfTrue="1">
      <formula>AND(OR(#REF!="COMPOSICAO",#REF!="INSUMO",#REF!&lt;&gt;""),#REF!&lt;&gt;"")</formula>
    </cfRule>
  </conditionalFormatting>
  <conditionalFormatting sqref="B1041">
    <cfRule type="expression" dxfId="1935" priority="591" stopIfTrue="1">
      <formula>AND(#REF!&lt;&gt;"COMPOSICAO",#REF!&lt;&gt;"INSUMO",#REF!&lt;&gt;"")</formula>
    </cfRule>
    <cfRule type="expression" dxfId="1934" priority="592" stopIfTrue="1">
      <formula>AND(OR(#REF!="COMPOSICAO",#REF!="INSUMO",#REF!&lt;&gt;""),#REF!&lt;&gt;"")</formula>
    </cfRule>
  </conditionalFormatting>
  <conditionalFormatting sqref="D1042:D1045">
    <cfRule type="expression" dxfId="1933" priority="589" stopIfTrue="1">
      <formula>AND(#REF!&lt;&gt;"COMPOSICAO",#REF!&lt;&gt;"INSUMO",#REF!&lt;&gt;"")</formula>
    </cfRule>
    <cfRule type="expression" dxfId="1932" priority="590" stopIfTrue="1">
      <formula>AND(OR(#REF!="COMPOSICAO",#REF!="INSUMO",#REF!&lt;&gt;""),#REF!&lt;&gt;"")</formula>
    </cfRule>
  </conditionalFormatting>
  <conditionalFormatting sqref="A1038:D1038">
    <cfRule type="expression" dxfId="1931" priority="587" stopIfTrue="1">
      <formula>AND(#REF!&lt;&gt;"COMPOSICAO",#REF!&lt;&gt;"INSUMO",#REF!&lt;&gt;"")</formula>
    </cfRule>
    <cfRule type="expression" dxfId="1930" priority="588" stopIfTrue="1">
      <formula>AND(OR(#REF!="COMPOSICAO",#REF!="INSUMO",#REF!&lt;&gt;""),#REF!&lt;&gt;"")</formula>
    </cfRule>
  </conditionalFormatting>
  <conditionalFormatting sqref="A1037:C1037">
    <cfRule type="expression" dxfId="1929" priority="585" stopIfTrue="1">
      <formula>AND(#REF!&lt;&gt;"COMPOSICAO",#REF!&lt;&gt;"INSUMO",#REF!&lt;&gt;"")</formula>
    </cfRule>
    <cfRule type="expression" dxfId="1928" priority="586" stopIfTrue="1">
      <formula>AND(OR(#REF!="COMPOSICAO",#REF!="INSUMO",#REF!&lt;&gt;""),#REF!&lt;&gt;"")</formula>
    </cfRule>
  </conditionalFormatting>
  <conditionalFormatting sqref="C1039:C1040">
    <cfRule type="expression" dxfId="1927" priority="583" stopIfTrue="1">
      <formula>AND(#REF!&lt;&gt;"COMPOSICAO",#REF!&lt;&gt;"INSUMO",#REF!&lt;&gt;"")</formula>
    </cfRule>
  </conditionalFormatting>
  <conditionalFormatting sqref="C1039:C1040">
    <cfRule type="expression" dxfId="1926" priority="584" stopIfTrue="1">
      <formula>AND(OR(#REF!="COMPOSICAO",#REF!="INSUMO",#REF!&lt;&gt;""),#REF!&lt;&gt;"")</formula>
    </cfRule>
  </conditionalFormatting>
  <conditionalFormatting sqref="B1039:B1040">
    <cfRule type="expression" dxfId="1925" priority="581" stopIfTrue="1">
      <formula>AND(#REF!&lt;&gt;"COMPOSICAO",#REF!&lt;&gt;"INSUMO",#REF!&lt;&gt;"")</formula>
    </cfRule>
    <cfRule type="expression" dxfId="1924" priority="582" stopIfTrue="1">
      <formula>AND(OR(#REF!="COMPOSICAO",#REF!="INSUMO",#REF!&lt;&gt;""),#REF!&lt;&gt;"")</formula>
    </cfRule>
  </conditionalFormatting>
  <conditionalFormatting sqref="C1041:C1045">
    <cfRule type="expression" dxfId="1923" priority="579" stopIfTrue="1">
      <formula>AND(#REF!&lt;&gt;"COMPOSICAO",#REF!&lt;&gt;"INSUMO",#REF!&lt;&gt;"")</formula>
    </cfRule>
  </conditionalFormatting>
  <conditionalFormatting sqref="C1041:C1045">
    <cfRule type="expression" dxfId="1922" priority="580" stopIfTrue="1">
      <formula>AND(OR(#REF!="COMPOSICAO",#REF!="INSUMO",#REF!&lt;&gt;""),#REF!&lt;&gt;"")</formula>
    </cfRule>
  </conditionalFormatting>
  <conditionalFormatting sqref="B1042:B1044">
    <cfRule type="expression" dxfId="1921" priority="577" stopIfTrue="1">
      <formula>AND(#REF!&lt;&gt;"COMPOSICAO",#REF!&lt;&gt;"INSUMO",#REF!&lt;&gt;"")</formula>
    </cfRule>
    <cfRule type="expression" dxfId="1920" priority="578" stopIfTrue="1">
      <formula>AND(OR(#REF!="COMPOSICAO",#REF!="INSUMO",#REF!&lt;&gt;""),#REF!&lt;&gt;"")</formula>
    </cfRule>
  </conditionalFormatting>
  <conditionalFormatting sqref="B1045">
    <cfRule type="expression" dxfId="1919" priority="575" stopIfTrue="1">
      <formula>AND(#REF!&lt;&gt;"COMPOSICAO",#REF!&lt;&gt;"INSUMO",#REF!&lt;&gt;"")</formula>
    </cfRule>
    <cfRule type="expression" dxfId="1918" priority="576" stopIfTrue="1">
      <formula>AND(OR(#REF!="COMPOSICAO",#REF!="INSUMO",#REF!&lt;&gt;""),#REF!&lt;&gt;"")</formula>
    </cfRule>
  </conditionalFormatting>
  <conditionalFormatting sqref="D1052:D1054 E1051:F1058">
    <cfRule type="expression" dxfId="1917" priority="573" stopIfTrue="1">
      <formula>AND(#REF!&lt;&gt;"COMPOSICAO",#REF!&lt;&gt;"INSUMO",#REF!&lt;&gt;"")</formula>
    </cfRule>
    <cfRule type="expression" dxfId="1916" priority="574" stopIfTrue="1">
      <formula>AND(OR(#REF!="COMPOSICAO",#REF!="INSUMO",#REF!&lt;&gt;""),#REF!&lt;&gt;"")</formula>
    </cfRule>
  </conditionalFormatting>
  <conditionalFormatting sqref="B1054">
    <cfRule type="expression" dxfId="1915" priority="571" stopIfTrue="1">
      <formula>AND(#REF!&lt;&gt;"COMPOSICAO",#REF!&lt;&gt;"INSUMO",#REF!&lt;&gt;"")</formula>
    </cfRule>
    <cfRule type="expression" dxfId="1914" priority="572" stopIfTrue="1">
      <formula>AND(OR(#REF!="COMPOSICAO",#REF!="INSUMO",#REF!&lt;&gt;""),#REF!&lt;&gt;"")</formula>
    </cfRule>
  </conditionalFormatting>
  <conditionalFormatting sqref="D1055:D1058">
    <cfRule type="expression" dxfId="1913" priority="569" stopIfTrue="1">
      <formula>AND(#REF!&lt;&gt;"COMPOSICAO",#REF!&lt;&gt;"INSUMO",#REF!&lt;&gt;"")</formula>
    </cfRule>
    <cfRule type="expression" dxfId="1912" priority="570" stopIfTrue="1">
      <formula>AND(OR(#REF!="COMPOSICAO",#REF!="INSUMO",#REF!&lt;&gt;""),#REF!&lt;&gt;"")</formula>
    </cfRule>
  </conditionalFormatting>
  <conditionalFormatting sqref="A1051:D1051">
    <cfRule type="expression" dxfId="1911" priority="567" stopIfTrue="1">
      <formula>AND(#REF!&lt;&gt;"COMPOSICAO",#REF!&lt;&gt;"INSUMO",#REF!&lt;&gt;"")</formula>
    </cfRule>
    <cfRule type="expression" dxfId="1910" priority="568" stopIfTrue="1">
      <formula>AND(OR(#REF!="COMPOSICAO",#REF!="INSUMO",#REF!&lt;&gt;""),#REF!&lt;&gt;"")</formula>
    </cfRule>
  </conditionalFormatting>
  <conditionalFormatting sqref="A1050:C1050">
    <cfRule type="expression" dxfId="1909" priority="565" stopIfTrue="1">
      <formula>AND(#REF!&lt;&gt;"COMPOSICAO",#REF!&lt;&gt;"INSUMO",#REF!&lt;&gt;"")</formula>
    </cfRule>
    <cfRule type="expression" dxfId="1908" priority="566" stopIfTrue="1">
      <formula>AND(OR(#REF!="COMPOSICAO",#REF!="INSUMO",#REF!&lt;&gt;""),#REF!&lt;&gt;"")</formula>
    </cfRule>
  </conditionalFormatting>
  <conditionalFormatting sqref="C1052:C1053">
    <cfRule type="expression" dxfId="1907" priority="563" stopIfTrue="1">
      <formula>AND(#REF!&lt;&gt;"COMPOSICAO",#REF!&lt;&gt;"INSUMO",#REF!&lt;&gt;"")</formula>
    </cfRule>
  </conditionalFormatting>
  <conditionalFormatting sqref="C1052:C1053">
    <cfRule type="expression" dxfId="1906" priority="564" stopIfTrue="1">
      <formula>AND(OR(#REF!="COMPOSICAO",#REF!="INSUMO",#REF!&lt;&gt;""),#REF!&lt;&gt;"")</formula>
    </cfRule>
  </conditionalFormatting>
  <conditionalFormatting sqref="B1052:B1053">
    <cfRule type="expression" dxfId="1905" priority="561" stopIfTrue="1">
      <formula>AND(#REF!&lt;&gt;"COMPOSICAO",#REF!&lt;&gt;"INSUMO",#REF!&lt;&gt;"")</formula>
    </cfRule>
    <cfRule type="expression" dxfId="1904" priority="562" stopIfTrue="1">
      <formula>AND(OR(#REF!="COMPOSICAO",#REF!="INSUMO",#REF!&lt;&gt;""),#REF!&lt;&gt;"")</formula>
    </cfRule>
  </conditionalFormatting>
  <conditionalFormatting sqref="C1054:C1058">
    <cfRule type="expression" dxfId="1903" priority="559" stopIfTrue="1">
      <formula>AND(#REF!&lt;&gt;"COMPOSICAO",#REF!&lt;&gt;"INSUMO",#REF!&lt;&gt;"")</formula>
    </cfRule>
  </conditionalFormatting>
  <conditionalFormatting sqref="C1054:C1058">
    <cfRule type="expression" dxfId="1902" priority="560" stopIfTrue="1">
      <formula>AND(OR(#REF!="COMPOSICAO",#REF!="INSUMO",#REF!&lt;&gt;""),#REF!&lt;&gt;"")</formula>
    </cfRule>
  </conditionalFormatting>
  <conditionalFormatting sqref="B1055:B1057">
    <cfRule type="expression" dxfId="1901" priority="557" stopIfTrue="1">
      <formula>AND(#REF!&lt;&gt;"COMPOSICAO",#REF!&lt;&gt;"INSUMO",#REF!&lt;&gt;"")</formula>
    </cfRule>
    <cfRule type="expression" dxfId="1900" priority="558" stopIfTrue="1">
      <formula>AND(OR(#REF!="COMPOSICAO",#REF!="INSUMO",#REF!&lt;&gt;""),#REF!&lt;&gt;"")</formula>
    </cfRule>
  </conditionalFormatting>
  <conditionalFormatting sqref="B1058">
    <cfRule type="expression" dxfId="1899" priority="555" stopIfTrue="1">
      <formula>AND(#REF!&lt;&gt;"COMPOSICAO",#REF!&lt;&gt;"INSUMO",#REF!&lt;&gt;"")</formula>
    </cfRule>
    <cfRule type="expression" dxfId="1898" priority="556" stopIfTrue="1">
      <formula>AND(OR(#REF!="COMPOSICAO",#REF!="INSUMO",#REF!&lt;&gt;""),#REF!&lt;&gt;"")</formula>
    </cfRule>
  </conditionalFormatting>
  <conditionalFormatting sqref="D1065:D1067 E1064:F1071">
    <cfRule type="expression" dxfId="1897" priority="553" stopIfTrue="1">
      <formula>AND(#REF!&lt;&gt;"COMPOSICAO",#REF!&lt;&gt;"INSUMO",#REF!&lt;&gt;"")</formula>
    </cfRule>
    <cfRule type="expression" dxfId="1896" priority="554" stopIfTrue="1">
      <formula>AND(OR(#REF!="COMPOSICAO",#REF!="INSUMO",#REF!&lt;&gt;""),#REF!&lt;&gt;"")</formula>
    </cfRule>
  </conditionalFormatting>
  <conditionalFormatting sqref="B1067">
    <cfRule type="expression" dxfId="1895" priority="551" stopIfTrue="1">
      <formula>AND(#REF!&lt;&gt;"COMPOSICAO",#REF!&lt;&gt;"INSUMO",#REF!&lt;&gt;"")</formula>
    </cfRule>
    <cfRule type="expression" dxfId="1894" priority="552" stopIfTrue="1">
      <formula>AND(OR(#REF!="COMPOSICAO",#REF!="INSUMO",#REF!&lt;&gt;""),#REF!&lt;&gt;"")</formula>
    </cfRule>
  </conditionalFormatting>
  <conditionalFormatting sqref="D1068:D1071">
    <cfRule type="expression" dxfId="1893" priority="549" stopIfTrue="1">
      <formula>AND(#REF!&lt;&gt;"COMPOSICAO",#REF!&lt;&gt;"INSUMO",#REF!&lt;&gt;"")</formula>
    </cfRule>
    <cfRule type="expression" dxfId="1892" priority="550" stopIfTrue="1">
      <formula>AND(OR(#REF!="COMPOSICAO",#REF!="INSUMO",#REF!&lt;&gt;""),#REF!&lt;&gt;"")</formula>
    </cfRule>
  </conditionalFormatting>
  <conditionalFormatting sqref="A1064:D1064">
    <cfRule type="expression" dxfId="1891" priority="547" stopIfTrue="1">
      <formula>AND(#REF!&lt;&gt;"COMPOSICAO",#REF!&lt;&gt;"INSUMO",#REF!&lt;&gt;"")</formula>
    </cfRule>
    <cfRule type="expression" dxfId="1890" priority="548" stopIfTrue="1">
      <formula>AND(OR(#REF!="COMPOSICAO",#REF!="INSUMO",#REF!&lt;&gt;""),#REF!&lt;&gt;"")</formula>
    </cfRule>
  </conditionalFormatting>
  <conditionalFormatting sqref="A1063:C1063">
    <cfRule type="expression" dxfId="1889" priority="545" stopIfTrue="1">
      <formula>AND(#REF!&lt;&gt;"COMPOSICAO",#REF!&lt;&gt;"INSUMO",#REF!&lt;&gt;"")</formula>
    </cfRule>
    <cfRule type="expression" dxfId="1888" priority="546" stopIfTrue="1">
      <formula>AND(OR(#REF!="COMPOSICAO",#REF!="INSUMO",#REF!&lt;&gt;""),#REF!&lt;&gt;"")</formula>
    </cfRule>
  </conditionalFormatting>
  <conditionalFormatting sqref="C1065:C1066">
    <cfRule type="expression" dxfId="1887" priority="543" stopIfTrue="1">
      <formula>AND(#REF!&lt;&gt;"COMPOSICAO",#REF!&lt;&gt;"INSUMO",#REF!&lt;&gt;"")</formula>
    </cfRule>
  </conditionalFormatting>
  <conditionalFormatting sqref="C1065:C1066">
    <cfRule type="expression" dxfId="1886" priority="544" stopIfTrue="1">
      <formula>AND(OR(#REF!="COMPOSICAO",#REF!="INSUMO",#REF!&lt;&gt;""),#REF!&lt;&gt;"")</formula>
    </cfRule>
  </conditionalFormatting>
  <conditionalFormatting sqref="B1065:B1066">
    <cfRule type="expression" dxfId="1885" priority="541" stopIfTrue="1">
      <formula>AND(#REF!&lt;&gt;"COMPOSICAO",#REF!&lt;&gt;"INSUMO",#REF!&lt;&gt;"")</formula>
    </cfRule>
    <cfRule type="expression" dxfId="1884" priority="542" stopIfTrue="1">
      <formula>AND(OR(#REF!="COMPOSICAO",#REF!="INSUMO",#REF!&lt;&gt;""),#REF!&lt;&gt;"")</formula>
    </cfRule>
  </conditionalFormatting>
  <conditionalFormatting sqref="C1067:C1071">
    <cfRule type="expression" dxfId="1883" priority="539" stopIfTrue="1">
      <formula>AND(#REF!&lt;&gt;"COMPOSICAO",#REF!&lt;&gt;"INSUMO",#REF!&lt;&gt;"")</formula>
    </cfRule>
  </conditionalFormatting>
  <conditionalFormatting sqref="C1067:C1071">
    <cfRule type="expression" dxfId="1882" priority="540" stopIfTrue="1">
      <formula>AND(OR(#REF!="COMPOSICAO",#REF!="INSUMO",#REF!&lt;&gt;""),#REF!&lt;&gt;"")</formula>
    </cfRule>
  </conditionalFormatting>
  <conditionalFormatting sqref="B1068:B1070">
    <cfRule type="expression" dxfId="1881" priority="537" stopIfTrue="1">
      <formula>AND(#REF!&lt;&gt;"COMPOSICAO",#REF!&lt;&gt;"INSUMO",#REF!&lt;&gt;"")</formula>
    </cfRule>
    <cfRule type="expression" dxfId="1880" priority="538" stopIfTrue="1">
      <formula>AND(OR(#REF!="COMPOSICAO",#REF!="INSUMO",#REF!&lt;&gt;""),#REF!&lt;&gt;"")</formula>
    </cfRule>
  </conditionalFormatting>
  <conditionalFormatting sqref="B1071">
    <cfRule type="expression" dxfId="1879" priority="535" stopIfTrue="1">
      <formula>AND(#REF!&lt;&gt;"COMPOSICAO",#REF!&lt;&gt;"INSUMO",#REF!&lt;&gt;"")</formula>
    </cfRule>
    <cfRule type="expression" dxfId="1878" priority="536" stopIfTrue="1">
      <formula>AND(OR(#REF!="COMPOSICAO",#REF!="INSUMO",#REF!&lt;&gt;""),#REF!&lt;&gt;"")</formula>
    </cfRule>
  </conditionalFormatting>
  <conditionalFormatting sqref="B1078">
    <cfRule type="expression" dxfId="1877" priority="531" stopIfTrue="1">
      <formula>AND(#REF!&lt;&gt;"COMPOSICAO",#REF!&lt;&gt;"INSUMO",#REF!&lt;&gt;"")</formula>
    </cfRule>
    <cfRule type="expression" dxfId="1876" priority="532" stopIfTrue="1">
      <formula>AND(OR(#REF!="COMPOSICAO",#REF!="INSUMO",#REF!&lt;&gt;""),#REF!&lt;&gt;"")</formula>
    </cfRule>
  </conditionalFormatting>
  <conditionalFormatting sqref="D1079:D1082">
    <cfRule type="expression" dxfId="1875" priority="529" stopIfTrue="1">
      <formula>AND(#REF!&lt;&gt;"COMPOSICAO",#REF!&lt;&gt;"INSUMO",#REF!&lt;&gt;"")</formula>
    </cfRule>
    <cfRule type="expression" dxfId="1874" priority="530" stopIfTrue="1">
      <formula>AND(OR(#REF!="COMPOSICAO",#REF!="INSUMO",#REF!&lt;&gt;""),#REF!&lt;&gt;"")</formula>
    </cfRule>
  </conditionalFormatting>
  <conditionalFormatting sqref="A1077:D1077">
    <cfRule type="expression" dxfId="1873" priority="527" stopIfTrue="1">
      <formula>AND(#REF!&lt;&gt;"COMPOSICAO",#REF!&lt;&gt;"INSUMO",#REF!&lt;&gt;"")</formula>
    </cfRule>
    <cfRule type="expression" dxfId="1872" priority="528" stopIfTrue="1">
      <formula>AND(OR(#REF!="COMPOSICAO",#REF!="INSUMO",#REF!&lt;&gt;""),#REF!&lt;&gt;"")</formula>
    </cfRule>
  </conditionalFormatting>
  <conditionalFormatting sqref="A1076:C1076">
    <cfRule type="expression" dxfId="1871" priority="525" stopIfTrue="1">
      <formula>AND(#REF!&lt;&gt;"COMPOSICAO",#REF!&lt;&gt;"INSUMO",#REF!&lt;&gt;"")</formula>
    </cfRule>
    <cfRule type="expression" dxfId="1870" priority="526" stopIfTrue="1">
      <formula>AND(OR(#REF!="COMPOSICAO",#REF!="INSUMO",#REF!&lt;&gt;""),#REF!&lt;&gt;"")</formula>
    </cfRule>
  </conditionalFormatting>
  <conditionalFormatting sqref="C1078:C1080 C1082">
    <cfRule type="expression" dxfId="1869" priority="519" stopIfTrue="1">
      <formula>AND(#REF!&lt;&gt;"COMPOSICAO",#REF!&lt;&gt;"INSUMO",#REF!&lt;&gt;"")</formula>
    </cfRule>
  </conditionalFormatting>
  <conditionalFormatting sqref="C1078:C1080 C1082">
    <cfRule type="expression" dxfId="1868" priority="520" stopIfTrue="1">
      <formula>AND(OR(#REF!="COMPOSICAO",#REF!="INSUMO",#REF!&lt;&gt;""),#REF!&lt;&gt;"")</formula>
    </cfRule>
  </conditionalFormatting>
  <conditionalFormatting sqref="B1079:B1080 B1082">
    <cfRule type="expression" dxfId="1867" priority="517" stopIfTrue="1">
      <formula>AND(#REF!&lt;&gt;"COMPOSICAO",#REF!&lt;&gt;"INSUMO",#REF!&lt;&gt;"")</formula>
    </cfRule>
    <cfRule type="expression" dxfId="1866" priority="518" stopIfTrue="1">
      <formula>AND(OR(#REF!="COMPOSICAO",#REF!="INSUMO",#REF!&lt;&gt;""),#REF!&lt;&gt;"")</formula>
    </cfRule>
  </conditionalFormatting>
  <conditionalFormatting sqref="B1081">
    <cfRule type="expression" dxfId="1865" priority="513" stopIfTrue="1">
      <formula>AND(#REF!&lt;&gt;"COMPOSICAO",#REF!&lt;&gt;"INSUMO",#REF!&lt;&gt;"")</formula>
    </cfRule>
    <cfRule type="expression" dxfId="1864" priority="514" stopIfTrue="1">
      <formula>AND(OR(#REF!="COMPOSICAO",#REF!="INSUMO",#REF!&lt;&gt;""),#REF!&lt;&gt;"")</formula>
    </cfRule>
  </conditionalFormatting>
  <conditionalFormatting sqref="C1081">
    <cfRule type="expression" dxfId="1863" priority="511" stopIfTrue="1">
      <formula>AND(#REF!&lt;&gt;"COMPOSICAO",#REF!&lt;&gt;"INSUMO",#REF!&lt;&gt;"")</formula>
    </cfRule>
  </conditionalFormatting>
  <conditionalFormatting sqref="C1081">
    <cfRule type="expression" dxfId="1862" priority="512" stopIfTrue="1">
      <formula>AND(OR(#REF!="COMPOSICAO",#REF!="INSUMO",#REF!&lt;&gt;""),#REF!&lt;&gt;"")</formula>
    </cfRule>
  </conditionalFormatting>
  <conditionalFormatting sqref="D1089 E1088:F1093">
    <cfRule type="expression" dxfId="1861" priority="509" stopIfTrue="1">
      <formula>AND(#REF!&lt;&gt;"COMPOSICAO",#REF!&lt;&gt;"INSUMO",#REF!&lt;&gt;"")</formula>
    </cfRule>
    <cfRule type="expression" dxfId="1860" priority="510" stopIfTrue="1">
      <formula>AND(OR(#REF!="COMPOSICAO",#REF!="INSUMO",#REF!&lt;&gt;""),#REF!&lt;&gt;"")</formula>
    </cfRule>
  </conditionalFormatting>
  <conditionalFormatting sqref="B1089">
    <cfRule type="expression" dxfId="1859" priority="507" stopIfTrue="1">
      <formula>AND(#REF!&lt;&gt;"COMPOSICAO",#REF!&lt;&gt;"INSUMO",#REF!&lt;&gt;"")</formula>
    </cfRule>
    <cfRule type="expression" dxfId="1858" priority="508" stopIfTrue="1">
      <formula>AND(OR(#REF!="COMPOSICAO",#REF!="INSUMO",#REF!&lt;&gt;""),#REF!&lt;&gt;"")</formula>
    </cfRule>
  </conditionalFormatting>
  <conditionalFormatting sqref="D1090:D1093">
    <cfRule type="expression" dxfId="1857" priority="505" stopIfTrue="1">
      <formula>AND(#REF!&lt;&gt;"COMPOSICAO",#REF!&lt;&gt;"INSUMO",#REF!&lt;&gt;"")</formula>
    </cfRule>
    <cfRule type="expression" dxfId="1856" priority="506" stopIfTrue="1">
      <formula>AND(OR(#REF!="COMPOSICAO",#REF!="INSUMO",#REF!&lt;&gt;""),#REF!&lt;&gt;"")</formula>
    </cfRule>
  </conditionalFormatting>
  <conditionalFormatting sqref="A1088:D1088">
    <cfRule type="expression" dxfId="1855" priority="503" stopIfTrue="1">
      <formula>AND(#REF!&lt;&gt;"COMPOSICAO",#REF!&lt;&gt;"INSUMO",#REF!&lt;&gt;"")</formula>
    </cfRule>
    <cfRule type="expression" dxfId="1854" priority="504" stopIfTrue="1">
      <formula>AND(OR(#REF!="COMPOSICAO",#REF!="INSUMO",#REF!&lt;&gt;""),#REF!&lt;&gt;"")</formula>
    </cfRule>
  </conditionalFormatting>
  <conditionalFormatting sqref="A1087:C1087">
    <cfRule type="expression" dxfId="1853" priority="501" stopIfTrue="1">
      <formula>AND(#REF!&lt;&gt;"COMPOSICAO",#REF!&lt;&gt;"INSUMO",#REF!&lt;&gt;"")</formula>
    </cfRule>
    <cfRule type="expression" dxfId="1852" priority="502" stopIfTrue="1">
      <formula>AND(OR(#REF!="COMPOSICAO",#REF!="INSUMO",#REF!&lt;&gt;""),#REF!&lt;&gt;"")</formula>
    </cfRule>
  </conditionalFormatting>
  <conditionalFormatting sqref="C1089:C1091 C1093">
    <cfRule type="expression" dxfId="1851" priority="499" stopIfTrue="1">
      <formula>AND(#REF!&lt;&gt;"COMPOSICAO",#REF!&lt;&gt;"INSUMO",#REF!&lt;&gt;"")</formula>
    </cfRule>
  </conditionalFormatting>
  <conditionalFormatting sqref="C1089:C1091 C1093">
    <cfRule type="expression" dxfId="1850" priority="500" stopIfTrue="1">
      <formula>AND(OR(#REF!="COMPOSICAO",#REF!="INSUMO",#REF!&lt;&gt;""),#REF!&lt;&gt;"")</formula>
    </cfRule>
  </conditionalFormatting>
  <conditionalFormatting sqref="B1090:B1091 B1093">
    <cfRule type="expression" dxfId="1849" priority="497" stopIfTrue="1">
      <formula>AND(#REF!&lt;&gt;"COMPOSICAO",#REF!&lt;&gt;"INSUMO",#REF!&lt;&gt;"")</formula>
    </cfRule>
    <cfRule type="expression" dxfId="1848" priority="498" stopIfTrue="1">
      <formula>AND(OR(#REF!="COMPOSICAO",#REF!="INSUMO",#REF!&lt;&gt;""),#REF!&lt;&gt;"")</formula>
    </cfRule>
  </conditionalFormatting>
  <conditionalFormatting sqref="B1092">
    <cfRule type="expression" dxfId="1847" priority="495" stopIfTrue="1">
      <formula>AND(#REF!&lt;&gt;"COMPOSICAO",#REF!&lt;&gt;"INSUMO",#REF!&lt;&gt;"")</formula>
    </cfRule>
    <cfRule type="expression" dxfId="1846" priority="496" stopIfTrue="1">
      <formula>AND(OR(#REF!="COMPOSICAO",#REF!="INSUMO",#REF!&lt;&gt;""),#REF!&lt;&gt;"")</formula>
    </cfRule>
  </conditionalFormatting>
  <conditionalFormatting sqref="C1092">
    <cfRule type="expression" dxfId="1845" priority="493" stopIfTrue="1">
      <formula>AND(#REF!&lt;&gt;"COMPOSICAO",#REF!&lt;&gt;"INSUMO",#REF!&lt;&gt;"")</formula>
    </cfRule>
  </conditionalFormatting>
  <conditionalFormatting sqref="C1092">
    <cfRule type="expression" dxfId="1844" priority="494" stopIfTrue="1">
      <formula>AND(OR(#REF!="COMPOSICAO",#REF!="INSUMO",#REF!&lt;&gt;""),#REF!&lt;&gt;"")</formula>
    </cfRule>
  </conditionalFormatting>
  <conditionalFormatting sqref="D1100">
    <cfRule type="expression" dxfId="1843" priority="487" stopIfTrue="1">
      <formula>AND(#REF!&lt;&gt;"COMPOSICAO",#REF!&lt;&gt;"INSUMO",#REF!&lt;&gt;"")</formula>
    </cfRule>
    <cfRule type="expression" dxfId="1842" priority="488" stopIfTrue="1">
      <formula>AND(OR(#REF!="COMPOSICAO",#REF!="INSUMO",#REF!&lt;&gt;""),#REF!&lt;&gt;"")</formula>
    </cfRule>
  </conditionalFormatting>
  <conditionalFormatting sqref="A1099:D1099">
    <cfRule type="expression" dxfId="1841" priority="485" stopIfTrue="1">
      <formula>AND(#REF!&lt;&gt;"COMPOSICAO",#REF!&lt;&gt;"INSUMO",#REF!&lt;&gt;"")</formula>
    </cfRule>
    <cfRule type="expression" dxfId="1840" priority="486" stopIfTrue="1">
      <formula>AND(OR(#REF!="COMPOSICAO",#REF!="INSUMO",#REF!&lt;&gt;""),#REF!&lt;&gt;"")</formula>
    </cfRule>
  </conditionalFormatting>
  <conditionalFormatting sqref="A1098:C1098">
    <cfRule type="expression" dxfId="1839" priority="483" stopIfTrue="1">
      <formula>AND(#REF!&lt;&gt;"COMPOSICAO",#REF!&lt;&gt;"INSUMO",#REF!&lt;&gt;"")</formula>
    </cfRule>
    <cfRule type="expression" dxfId="1838" priority="484" stopIfTrue="1">
      <formula>AND(OR(#REF!="COMPOSICAO",#REF!="INSUMO",#REF!&lt;&gt;""),#REF!&lt;&gt;"")</formula>
    </cfRule>
  </conditionalFormatting>
  <conditionalFormatting sqref="B1100">
    <cfRule type="expression" dxfId="1837" priority="479" stopIfTrue="1">
      <formula>AND(#REF!&lt;&gt;"COMPOSICAO",#REF!&lt;&gt;"INSUMO",#REF!&lt;&gt;"")</formula>
    </cfRule>
    <cfRule type="expression" dxfId="1836" priority="480" stopIfTrue="1">
      <formula>AND(OR(#REF!="COMPOSICAO",#REF!="INSUMO",#REF!&lt;&gt;""),#REF!&lt;&gt;"")</formula>
    </cfRule>
  </conditionalFormatting>
  <conditionalFormatting sqref="E1106:F1107">
    <cfRule type="expression" dxfId="1835" priority="473" stopIfTrue="1">
      <formula>AND(#REF!&lt;&gt;"COMPOSICAO",#REF!&lt;&gt;"INSUMO",#REF!&lt;&gt;"")</formula>
    </cfRule>
    <cfRule type="expression" dxfId="1834" priority="474" stopIfTrue="1">
      <formula>AND(OR(#REF!="COMPOSICAO",#REF!="INSUMO",#REF!&lt;&gt;""),#REF!&lt;&gt;"")</formula>
    </cfRule>
  </conditionalFormatting>
  <conditionalFormatting sqref="C1107">
    <cfRule type="expression" dxfId="1833" priority="471" stopIfTrue="1">
      <formula>AND(#REF!&lt;&gt;"COMPOSICAO",#REF!&lt;&gt;"INSUMO",#REF!&lt;&gt;"")</formula>
    </cfRule>
  </conditionalFormatting>
  <conditionalFormatting sqref="C1107">
    <cfRule type="expression" dxfId="1832" priority="472" stopIfTrue="1">
      <formula>AND(OR(#REF!="COMPOSICAO",#REF!="INSUMO",#REF!&lt;&gt;""),#REF!&lt;&gt;"")</formula>
    </cfRule>
  </conditionalFormatting>
  <conditionalFormatting sqref="D1107">
    <cfRule type="expression" dxfId="1831" priority="469" stopIfTrue="1">
      <formula>AND(#REF!&lt;&gt;"COMPOSICAO",#REF!&lt;&gt;"INSUMO",#REF!&lt;&gt;"")</formula>
    </cfRule>
    <cfRule type="expression" dxfId="1830" priority="470" stopIfTrue="1">
      <formula>AND(OR(#REF!="COMPOSICAO",#REF!="INSUMO",#REF!&lt;&gt;""),#REF!&lt;&gt;"")</formula>
    </cfRule>
  </conditionalFormatting>
  <conditionalFormatting sqref="A1106:D1106">
    <cfRule type="expression" dxfId="1829" priority="467" stopIfTrue="1">
      <formula>AND(#REF!&lt;&gt;"COMPOSICAO",#REF!&lt;&gt;"INSUMO",#REF!&lt;&gt;"")</formula>
    </cfRule>
    <cfRule type="expression" dxfId="1828" priority="468" stopIfTrue="1">
      <formula>AND(OR(#REF!="COMPOSICAO",#REF!="INSUMO",#REF!&lt;&gt;""),#REF!&lt;&gt;"")</formula>
    </cfRule>
  </conditionalFormatting>
  <conditionalFormatting sqref="A1105:C1105">
    <cfRule type="expression" dxfId="1827" priority="465" stopIfTrue="1">
      <formula>AND(#REF!&lt;&gt;"COMPOSICAO",#REF!&lt;&gt;"INSUMO",#REF!&lt;&gt;"")</formula>
    </cfRule>
    <cfRule type="expression" dxfId="1826" priority="466" stopIfTrue="1">
      <formula>AND(OR(#REF!="COMPOSICAO",#REF!="INSUMO",#REF!&lt;&gt;""),#REF!&lt;&gt;"")</formula>
    </cfRule>
  </conditionalFormatting>
  <conditionalFormatting sqref="B1107">
    <cfRule type="expression" dxfId="1825" priority="463" stopIfTrue="1">
      <formula>AND(#REF!&lt;&gt;"COMPOSICAO",#REF!&lt;&gt;"INSUMO",#REF!&lt;&gt;"")</formula>
    </cfRule>
    <cfRule type="expression" dxfId="1824" priority="464" stopIfTrue="1">
      <formula>AND(OR(#REF!="COMPOSICAO",#REF!="INSUMO",#REF!&lt;&gt;""),#REF!&lt;&gt;"")</formula>
    </cfRule>
  </conditionalFormatting>
  <conditionalFormatting sqref="E1113:F1114">
    <cfRule type="expression" dxfId="1823" priority="461" stopIfTrue="1">
      <formula>AND(#REF!&lt;&gt;"COMPOSICAO",#REF!&lt;&gt;"INSUMO",#REF!&lt;&gt;"")</formula>
    </cfRule>
    <cfRule type="expression" dxfId="1822" priority="462" stopIfTrue="1">
      <formula>AND(OR(#REF!="COMPOSICAO",#REF!="INSUMO",#REF!&lt;&gt;""),#REF!&lt;&gt;"")</formula>
    </cfRule>
  </conditionalFormatting>
  <conditionalFormatting sqref="C1114">
    <cfRule type="expression" dxfId="1821" priority="459" stopIfTrue="1">
      <formula>AND(#REF!&lt;&gt;"COMPOSICAO",#REF!&lt;&gt;"INSUMO",#REF!&lt;&gt;"")</formula>
    </cfRule>
  </conditionalFormatting>
  <conditionalFormatting sqref="C1114">
    <cfRule type="expression" dxfId="1820" priority="460" stopIfTrue="1">
      <formula>AND(OR(#REF!="COMPOSICAO",#REF!="INSUMO",#REF!&lt;&gt;""),#REF!&lt;&gt;"")</formula>
    </cfRule>
  </conditionalFormatting>
  <conditionalFormatting sqref="D1114">
    <cfRule type="expression" dxfId="1819" priority="457" stopIfTrue="1">
      <formula>AND(#REF!&lt;&gt;"COMPOSICAO",#REF!&lt;&gt;"INSUMO",#REF!&lt;&gt;"")</formula>
    </cfRule>
    <cfRule type="expression" dxfId="1818" priority="458" stopIfTrue="1">
      <formula>AND(OR(#REF!="COMPOSICAO",#REF!="INSUMO",#REF!&lt;&gt;""),#REF!&lt;&gt;"")</formula>
    </cfRule>
  </conditionalFormatting>
  <conditionalFormatting sqref="A1113:D1113">
    <cfRule type="expression" dxfId="1817" priority="455" stopIfTrue="1">
      <formula>AND(#REF!&lt;&gt;"COMPOSICAO",#REF!&lt;&gt;"INSUMO",#REF!&lt;&gt;"")</formula>
    </cfRule>
    <cfRule type="expression" dxfId="1816" priority="456" stopIfTrue="1">
      <formula>AND(OR(#REF!="COMPOSICAO",#REF!="INSUMO",#REF!&lt;&gt;""),#REF!&lt;&gt;"")</formula>
    </cfRule>
  </conditionalFormatting>
  <conditionalFormatting sqref="A1112:C1112">
    <cfRule type="expression" dxfId="1815" priority="453" stopIfTrue="1">
      <formula>AND(#REF!&lt;&gt;"COMPOSICAO",#REF!&lt;&gt;"INSUMO",#REF!&lt;&gt;"")</formula>
    </cfRule>
    <cfRule type="expression" dxfId="1814" priority="454" stopIfTrue="1">
      <formula>AND(OR(#REF!="COMPOSICAO",#REF!="INSUMO",#REF!&lt;&gt;""),#REF!&lt;&gt;"")</formula>
    </cfRule>
  </conditionalFormatting>
  <conditionalFormatting sqref="B1114">
    <cfRule type="expression" dxfId="1813" priority="451" stopIfTrue="1">
      <formula>AND(#REF!&lt;&gt;"COMPOSICAO",#REF!&lt;&gt;"INSUMO",#REF!&lt;&gt;"")</formula>
    </cfRule>
    <cfRule type="expression" dxfId="1812" priority="452" stopIfTrue="1">
      <formula>AND(OR(#REF!="COMPOSICAO",#REF!="INSUMO",#REF!&lt;&gt;""),#REF!&lt;&gt;"")</formula>
    </cfRule>
  </conditionalFormatting>
  <conditionalFormatting sqref="E1120:F1121">
    <cfRule type="expression" dxfId="1811" priority="449" stopIfTrue="1">
      <formula>AND(#REF!&lt;&gt;"COMPOSICAO",#REF!&lt;&gt;"INSUMO",#REF!&lt;&gt;"")</formula>
    </cfRule>
    <cfRule type="expression" dxfId="1810" priority="450" stopIfTrue="1">
      <formula>AND(OR(#REF!="COMPOSICAO",#REF!="INSUMO",#REF!&lt;&gt;""),#REF!&lt;&gt;"")</formula>
    </cfRule>
  </conditionalFormatting>
  <conditionalFormatting sqref="C1121">
    <cfRule type="expression" dxfId="1809" priority="447" stopIfTrue="1">
      <formula>AND(#REF!&lt;&gt;"COMPOSICAO",#REF!&lt;&gt;"INSUMO",#REF!&lt;&gt;"")</formula>
    </cfRule>
  </conditionalFormatting>
  <conditionalFormatting sqref="C1121">
    <cfRule type="expression" dxfId="1808" priority="448" stopIfTrue="1">
      <formula>AND(OR(#REF!="COMPOSICAO",#REF!="INSUMO",#REF!&lt;&gt;""),#REF!&lt;&gt;"")</formula>
    </cfRule>
  </conditionalFormatting>
  <conditionalFormatting sqref="A1120:D1120">
    <cfRule type="expression" dxfId="1807" priority="443" stopIfTrue="1">
      <formula>AND(#REF!&lt;&gt;"COMPOSICAO",#REF!&lt;&gt;"INSUMO",#REF!&lt;&gt;"")</formula>
    </cfRule>
    <cfRule type="expression" dxfId="1806" priority="444" stopIfTrue="1">
      <formula>AND(OR(#REF!="COMPOSICAO",#REF!="INSUMO",#REF!&lt;&gt;""),#REF!&lt;&gt;"")</formula>
    </cfRule>
  </conditionalFormatting>
  <conditionalFormatting sqref="A1119:C1119">
    <cfRule type="expression" dxfId="1805" priority="441" stopIfTrue="1">
      <formula>AND(#REF!&lt;&gt;"COMPOSICAO",#REF!&lt;&gt;"INSUMO",#REF!&lt;&gt;"")</formula>
    </cfRule>
    <cfRule type="expression" dxfId="1804" priority="442" stopIfTrue="1">
      <formula>AND(OR(#REF!="COMPOSICAO",#REF!="INSUMO",#REF!&lt;&gt;""),#REF!&lt;&gt;"")</formula>
    </cfRule>
  </conditionalFormatting>
  <conditionalFormatting sqref="B1121">
    <cfRule type="expression" dxfId="1803" priority="439" stopIfTrue="1">
      <formula>AND(#REF!&lt;&gt;"COMPOSICAO",#REF!&lt;&gt;"INSUMO",#REF!&lt;&gt;"")</formula>
    </cfRule>
    <cfRule type="expression" dxfId="1802" priority="440" stopIfTrue="1">
      <formula>AND(OR(#REF!="COMPOSICAO",#REF!="INSUMO",#REF!&lt;&gt;""),#REF!&lt;&gt;"")</formula>
    </cfRule>
  </conditionalFormatting>
  <conditionalFormatting sqref="D1121">
    <cfRule type="expression" dxfId="1801" priority="437" stopIfTrue="1">
      <formula>AND(#REF!&lt;&gt;"COMPOSICAO",#REF!&lt;&gt;"INSUMO",#REF!&lt;&gt;"")</formula>
    </cfRule>
    <cfRule type="expression" dxfId="1800" priority="438" stopIfTrue="1">
      <formula>AND(OR(#REF!="COMPOSICAO",#REF!="INSUMO",#REF!&lt;&gt;""),#REF!&lt;&gt;"")</formula>
    </cfRule>
  </conditionalFormatting>
  <conditionalFormatting sqref="E1127:F1128">
    <cfRule type="expression" dxfId="1799" priority="435" stopIfTrue="1">
      <formula>AND(#REF!&lt;&gt;"COMPOSICAO",#REF!&lt;&gt;"INSUMO",#REF!&lt;&gt;"")</formula>
    </cfRule>
    <cfRule type="expression" dxfId="1798" priority="436" stopIfTrue="1">
      <formula>AND(OR(#REF!="COMPOSICAO",#REF!="INSUMO",#REF!&lt;&gt;""),#REF!&lt;&gt;"")</formula>
    </cfRule>
  </conditionalFormatting>
  <conditionalFormatting sqref="C1128">
    <cfRule type="expression" dxfId="1797" priority="433" stopIfTrue="1">
      <formula>AND(#REF!&lt;&gt;"COMPOSICAO",#REF!&lt;&gt;"INSUMO",#REF!&lt;&gt;"")</formula>
    </cfRule>
  </conditionalFormatting>
  <conditionalFormatting sqref="C1128">
    <cfRule type="expression" dxfId="1796" priority="434" stopIfTrue="1">
      <formula>AND(OR(#REF!="COMPOSICAO",#REF!="INSUMO",#REF!&lt;&gt;""),#REF!&lt;&gt;"")</formula>
    </cfRule>
  </conditionalFormatting>
  <conditionalFormatting sqref="A1127:D1127">
    <cfRule type="expression" dxfId="1795" priority="431" stopIfTrue="1">
      <formula>AND(#REF!&lt;&gt;"COMPOSICAO",#REF!&lt;&gt;"INSUMO",#REF!&lt;&gt;"")</formula>
    </cfRule>
    <cfRule type="expression" dxfId="1794" priority="432" stopIfTrue="1">
      <formula>AND(OR(#REF!="COMPOSICAO",#REF!="INSUMO",#REF!&lt;&gt;""),#REF!&lt;&gt;"")</formula>
    </cfRule>
  </conditionalFormatting>
  <conditionalFormatting sqref="A1126:C1126">
    <cfRule type="expression" dxfId="1793" priority="429" stopIfTrue="1">
      <formula>AND(#REF!&lt;&gt;"COMPOSICAO",#REF!&lt;&gt;"INSUMO",#REF!&lt;&gt;"")</formula>
    </cfRule>
    <cfRule type="expression" dxfId="1792" priority="430" stopIfTrue="1">
      <formula>AND(OR(#REF!="COMPOSICAO",#REF!="INSUMO",#REF!&lt;&gt;""),#REF!&lt;&gt;"")</formula>
    </cfRule>
  </conditionalFormatting>
  <conditionalFormatting sqref="B1128">
    <cfRule type="expression" dxfId="1791" priority="427" stopIfTrue="1">
      <formula>AND(#REF!&lt;&gt;"COMPOSICAO",#REF!&lt;&gt;"INSUMO",#REF!&lt;&gt;"")</formula>
    </cfRule>
    <cfRule type="expression" dxfId="1790" priority="428" stopIfTrue="1">
      <formula>AND(OR(#REF!="COMPOSICAO",#REF!="INSUMO",#REF!&lt;&gt;""),#REF!&lt;&gt;"")</formula>
    </cfRule>
  </conditionalFormatting>
  <conditionalFormatting sqref="D1128">
    <cfRule type="expression" dxfId="1789" priority="425" stopIfTrue="1">
      <formula>AND(#REF!&lt;&gt;"COMPOSICAO",#REF!&lt;&gt;"INSUMO",#REF!&lt;&gt;"")</formula>
    </cfRule>
    <cfRule type="expression" dxfId="1788" priority="426" stopIfTrue="1">
      <formula>AND(OR(#REF!="COMPOSICAO",#REF!="INSUMO",#REF!&lt;&gt;""),#REF!&lt;&gt;"")</formula>
    </cfRule>
  </conditionalFormatting>
  <conditionalFormatting sqref="E1134:F1135">
    <cfRule type="expression" dxfId="1787" priority="423" stopIfTrue="1">
      <formula>AND(#REF!&lt;&gt;"COMPOSICAO",#REF!&lt;&gt;"INSUMO",#REF!&lt;&gt;"")</formula>
    </cfRule>
    <cfRule type="expression" dxfId="1786" priority="424" stopIfTrue="1">
      <formula>AND(OR(#REF!="COMPOSICAO",#REF!="INSUMO",#REF!&lt;&gt;""),#REF!&lt;&gt;"")</formula>
    </cfRule>
  </conditionalFormatting>
  <conditionalFormatting sqref="C1135">
    <cfRule type="expression" dxfId="1785" priority="421" stopIfTrue="1">
      <formula>AND(#REF!&lt;&gt;"COMPOSICAO",#REF!&lt;&gt;"INSUMO",#REF!&lt;&gt;"")</formula>
    </cfRule>
  </conditionalFormatting>
  <conditionalFormatting sqref="C1135">
    <cfRule type="expression" dxfId="1784" priority="422" stopIfTrue="1">
      <formula>AND(OR(#REF!="COMPOSICAO",#REF!="INSUMO",#REF!&lt;&gt;""),#REF!&lt;&gt;"")</formula>
    </cfRule>
  </conditionalFormatting>
  <conditionalFormatting sqref="A1134:D1134">
    <cfRule type="expression" dxfId="1783" priority="419" stopIfTrue="1">
      <formula>AND(#REF!&lt;&gt;"COMPOSICAO",#REF!&lt;&gt;"INSUMO",#REF!&lt;&gt;"")</formula>
    </cfRule>
    <cfRule type="expression" dxfId="1782" priority="420" stopIfTrue="1">
      <formula>AND(OR(#REF!="COMPOSICAO",#REF!="INSUMO",#REF!&lt;&gt;""),#REF!&lt;&gt;"")</formula>
    </cfRule>
  </conditionalFormatting>
  <conditionalFormatting sqref="A1133:C1133">
    <cfRule type="expression" dxfId="1781" priority="417" stopIfTrue="1">
      <formula>AND(#REF!&lt;&gt;"COMPOSICAO",#REF!&lt;&gt;"INSUMO",#REF!&lt;&gt;"")</formula>
    </cfRule>
    <cfRule type="expression" dxfId="1780" priority="418" stopIfTrue="1">
      <formula>AND(OR(#REF!="COMPOSICAO",#REF!="INSUMO",#REF!&lt;&gt;""),#REF!&lt;&gt;"")</formula>
    </cfRule>
  </conditionalFormatting>
  <conditionalFormatting sqref="B1135">
    <cfRule type="expression" dxfId="1779" priority="415" stopIfTrue="1">
      <formula>AND(#REF!&lt;&gt;"COMPOSICAO",#REF!&lt;&gt;"INSUMO",#REF!&lt;&gt;"")</formula>
    </cfRule>
    <cfRule type="expression" dxfId="1778" priority="416" stopIfTrue="1">
      <formula>AND(OR(#REF!="COMPOSICAO",#REF!="INSUMO",#REF!&lt;&gt;""),#REF!&lt;&gt;"")</formula>
    </cfRule>
  </conditionalFormatting>
  <conditionalFormatting sqref="D1135">
    <cfRule type="expression" dxfId="1777" priority="413" stopIfTrue="1">
      <formula>AND(#REF!&lt;&gt;"COMPOSICAO",#REF!&lt;&gt;"INSUMO",#REF!&lt;&gt;"")</formula>
    </cfRule>
    <cfRule type="expression" dxfId="1776" priority="414" stopIfTrue="1">
      <formula>AND(OR(#REF!="COMPOSICAO",#REF!="INSUMO",#REF!&lt;&gt;""),#REF!&lt;&gt;"")</formula>
    </cfRule>
  </conditionalFormatting>
  <conditionalFormatting sqref="E1141:F1144">
    <cfRule type="expression" dxfId="1775" priority="411" stopIfTrue="1">
      <formula>AND(#REF!&lt;&gt;"COMPOSICAO",#REF!&lt;&gt;"INSUMO",#REF!&lt;&gt;"")</formula>
    </cfRule>
    <cfRule type="expression" dxfId="1774" priority="412" stopIfTrue="1">
      <formula>AND(OR(#REF!="COMPOSICAO",#REF!="INSUMO",#REF!&lt;&gt;""),#REF!&lt;&gt;"")</formula>
    </cfRule>
  </conditionalFormatting>
  <conditionalFormatting sqref="C1143">
    <cfRule type="expression" dxfId="1773" priority="409" stopIfTrue="1">
      <formula>AND(#REF!&lt;&gt;"COMPOSICAO",#REF!&lt;&gt;"INSUMO",#REF!&lt;&gt;"")</formula>
    </cfRule>
  </conditionalFormatting>
  <conditionalFormatting sqref="C1143">
    <cfRule type="expression" dxfId="1772" priority="410" stopIfTrue="1">
      <formula>AND(OR(#REF!="COMPOSICAO",#REF!="INSUMO",#REF!&lt;&gt;""),#REF!&lt;&gt;"")</formula>
    </cfRule>
  </conditionalFormatting>
  <conditionalFormatting sqref="A1141:D1141">
    <cfRule type="expression" dxfId="1771" priority="407" stopIfTrue="1">
      <formula>AND(#REF!&lt;&gt;"COMPOSICAO",#REF!&lt;&gt;"INSUMO",#REF!&lt;&gt;"")</formula>
    </cfRule>
    <cfRule type="expression" dxfId="1770" priority="408" stopIfTrue="1">
      <formula>AND(OR(#REF!="COMPOSICAO",#REF!="INSUMO",#REF!&lt;&gt;""),#REF!&lt;&gt;"")</formula>
    </cfRule>
  </conditionalFormatting>
  <conditionalFormatting sqref="A1140:C1140">
    <cfRule type="expression" dxfId="1769" priority="405" stopIfTrue="1">
      <formula>AND(#REF!&lt;&gt;"COMPOSICAO",#REF!&lt;&gt;"INSUMO",#REF!&lt;&gt;"")</formula>
    </cfRule>
    <cfRule type="expression" dxfId="1768" priority="406" stopIfTrue="1">
      <formula>AND(OR(#REF!="COMPOSICAO",#REF!="INSUMO",#REF!&lt;&gt;""),#REF!&lt;&gt;"")</formula>
    </cfRule>
  </conditionalFormatting>
  <conditionalFormatting sqref="B1143">
    <cfRule type="expression" dxfId="1767" priority="403" stopIfTrue="1">
      <formula>AND(#REF!&lt;&gt;"COMPOSICAO",#REF!&lt;&gt;"INSUMO",#REF!&lt;&gt;"")</formula>
    </cfRule>
    <cfRule type="expression" dxfId="1766" priority="404" stopIfTrue="1">
      <formula>AND(OR(#REF!="COMPOSICAO",#REF!="INSUMO",#REF!&lt;&gt;""),#REF!&lt;&gt;"")</formula>
    </cfRule>
  </conditionalFormatting>
  <conditionalFormatting sqref="D1142:D1144">
    <cfRule type="expression" dxfId="1765" priority="401" stopIfTrue="1">
      <formula>AND(#REF!&lt;&gt;"COMPOSICAO",#REF!&lt;&gt;"INSUMO",#REF!&lt;&gt;"")</formula>
    </cfRule>
    <cfRule type="expression" dxfId="1764" priority="402" stopIfTrue="1">
      <formula>AND(OR(#REF!="COMPOSICAO",#REF!="INSUMO",#REF!&lt;&gt;""),#REF!&lt;&gt;"")</formula>
    </cfRule>
  </conditionalFormatting>
  <conditionalFormatting sqref="B1142">
    <cfRule type="expression" dxfId="1763" priority="387" stopIfTrue="1">
      <formula>AND(#REF!&lt;&gt;"COMPOSICAO",#REF!&lt;&gt;"INSUMO",#REF!&lt;&gt;"")</formula>
    </cfRule>
    <cfRule type="expression" dxfId="1762" priority="388" stopIfTrue="1">
      <formula>AND(OR(#REF!="COMPOSICAO",#REF!="INSUMO",#REF!&lt;&gt;""),#REF!&lt;&gt;"")</formula>
    </cfRule>
  </conditionalFormatting>
  <conditionalFormatting sqref="C1142">
    <cfRule type="expression" dxfId="1761" priority="385" stopIfTrue="1">
      <formula>AND(#REF!&lt;&gt;"COMPOSICAO",#REF!&lt;&gt;"INSUMO",#REF!&lt;&gt;"")</formula>
    </cfRule>
  </conditionalFormatting>
  <conditionalFormatting sqref="C1142">
    <cfRule type="expression" dxfId="1760" priority="386" stopIfTrue="1">
      <formula>AND(OR(#REF!="COMPOSICAO",#REF!="INSUMO",#REF!&lt;&gt;""),#REF!&lt;&gt;"")</formula>
    </cfRule>
  </conditionalFormatting>
  <conditionalFormatting sqref="E1150:F1154">
    <cfRule type="expression" dxfId="1759" priority="383" stopIfTrue="1">
      <formula>AND(#REF!&lt;&gt;"COMPOSICAO",#REF!&lt;&gt;"INSUMO",#REF!&lt;&gt;"")</formula>
    </cfRule>
    <cfRule type="expression" dxfId="1758" priority="384" stopIfTrue="1">
      <formula>AND(OR(#REF!="COMPOSICAO",#REF!="INSUMO",#REF!&lt;&gt;""),#REF!&lt;&gt;"")</formula>
    </cfRule>
  </conditionalFormatting>
  <conditionalFormatting sqref="C1152">
    <cfRule type="expression" dxfId="1757" priority="381" stopIfTrue="1">
      <formula>AND(#REF!&lt;&gt;"COMPOSICAO",#REF!&lt;&gt;"INSUMO",#REF!&lt;&gt;"")</formula>
    </cfRule>
  </conditionalFormatting>
  <conditionalFormatting sqref="C1152">
    <cfRule type="expression" dxfId="1756" priority="382" stopIfTrue="1">
      <formula>AND(OR(#REF!="COMPOSICAO",#REF!="INSUMO",#REF!&lt;&gt;""),#REF!&lt;&gt;"")</formula>
    </cfRule>
  </conditionalFormatting>
  <conditionalFormatting sqref="A1150:D1150">
    <cfRule type="expression" dxfId="1755" priority="379" stopIfTrue="1">
      <formula>AND(#REF!&lt;&gt;"COMPOSICAO",#REF!&lt;&gt;"INSUMO",#REF!&lt;&gt;"")</formula>
    </cfRule>
    <cfRule type="expression" dxfId="1754" priority="380" stopIfTrue="1">
      <formula>AND(OR(#REF!="COMPOSICAO",#REF!="INSUMO",#REF!&lt;&gt;""),#REF!&lt;&gt;"")</formula>
    </cfRule>
  </conditionalFormatting>
  <conditionalFormatting sqref="A1149:C1149">
    <cfRule type="expression" dxfId="1753" priority="377" stopIfTrue="1">
      <formula>AND(#REF!&lt;&gt;"COMPOSICAO",#REF!&lt;&gt;"INSUMO",#REF!&lt;&gt;"")</formula>
    </cfRule>
    <cfRule type="expression" dxfId="1752" priority="378" stopIfTrue="1">
      <formula>AND(OR(#REF!="COMPOSICAO",#REF!="INSUMO",#REF!&lt;&gt;""),#REF!&lt;&gt;"")</formula>
    </cfRule>
  </conditionalFormatting>
  <conditionalFormatting sqref="B1152">
    <cfRule type="expression" dxfId="1751" priority="375" stopIfTrue="1">
      <formula>AND(#REF!&lt;&gt;"COMPOSICAO",#REF!&lt;&gt;"INSUMO",#REF!&lt;&gt;"")</formula>
    </cfRule>
    <cfRule type="expression" dxfId="1750" priority="376" stopIfTrue="1">
      <formula>AND(OR(#REF!="COMPOSICAO",#REF!="INSUMO",#REF!&lt;&gt;""),#REF!&lt;&gt;"")</formula>
    </cfRule>
  </conditionalFormatting>
  <conditionalFormatting sqref="D1151:D1154">
    <cfRule type="expression" dxfId="1749" priority="373" stopIfTrue="1">
      <formula>AND(#REF!&lt;&gt;"COMPOSICAO",#REF!&lt;&gt;"INSUMO",#REF!&lt;&gt;"")</formula>
    </cfRule>
    <cfRule type="expression" dxfId="1748" priority="374" stopIfTrue="1">
      <formula>AND(OR(#REF!="COMPOSICAO",#REF!="INSUMO",#REF!&lt;&gt;""),#REF!&lt;&gt;"")</formula>
    </cfRule>
  </conditionalFormatting>
  <conditionalFormatting sqref="B1151">
    <cfRule type="expression" dxfId="1747" priority="371" stopIfTrue="1">
      <formula>AND(#REF!&lt;&gt;"COMPOSICAO",#REF!&lt;&gt;"INSUMO",#REF!&lt;&gt;"")</formula>
    </cfRule>
    <cfRule type="expression" dxfId="1746" priority="372" stopIfTrue="1">
      <formula>AND(OR(#REF!="COMPOSICAO",#REF!="INSUMO",#REF!&lt;&gt;""),#REF!&lt;&gt;"")</formula>
    </cfRule>
  </conditionalFormatting>
  <conditionalFormatting sqref="C1151">
    <cfRule type="expression" dxfId="1745" priority="369" stopIfTrue="1">
      <formula>AND(#REF!&lt;&gt;"COMPOSICAO",#REF!&lt;&gt;"INSUMO",#REF!&lt;&gt;"")</formula>
    </cfRule>
  </conditionalFormatting>
  <conditionalFormatting sqref="C1151">
    <cfRule type="expression" dxfId="1744" priority="370" stopIfTrue="1">
      <formula>AND(OR(#REF!="COMPOSICAO",#REF!="INSUMO",#REF!&lt;&gt;""),#REF!&lt;&gt;"")</formula>
    </cfRule>
  </conditionalFormatting>
  <conditionalFormatting sqref="B1144">
    <cfRule type="expression" dxfId="1743" priority="367" stopIfTrue="1">
      <formula>AND(#REF!&lt;&gt;"COMPOSICAO",#REF!&lt;&gt;"INSUMO",#REF!&lt;&gt;"")</formula>
    </cfRule>
    <cfRule type="expression" dxfId="1742" priority="368" stopIfTrue="1">
      <formula>AND(OR(#REF!="COMPOSICAO",#REF!="INSUMO",#REF!&lt;&gt;""),#REF!&lt;&gt;"")</formula>
    </cfRule>
  </conditionalFormatting>
  <conditionalFormatting sqref="C1144">
    <cfRule type="expression" dxfId="1741" priority="365" stopIfTrue="1">
      <formula>AND(#REF!&lt;&gt;"COMPOSICAO",#REF!&lt;&gt;"INSUMO",#REF!&lt;&gt;"")</formula>
    </cfRule>
  </conditionalFormatting>
  <conditionalFormatting sqref="C1144">
    <cfRule type="expression" dxfId="1740" priority="366" stopIfTrue="1">
      <formula>AND(OR(#REF!="COMPOSICAO",#REF!="INSUMO",#REF!&lt;&gt;""),#REF!&lt;&gt;"")</formula>
    </cfRule>
  </conditionalFormatting>
  <conditionalFormatting sqref="C1154">
    <cfRule type="expression" dxfId="1739" priority="363" stopIfTrue="1">
      <formula>AND(#REF!&lt;&gt;"COMPOSICAO",#REF!&lt;&gt;"INSUMO",#REF!&lt;&gt;"")</formula>
    </cfRule>
  </conditionalFormatting>
  <conditionalFormatting sqref="C1154">
    <cfRule type="expression" dxfId="1738" priority="364" stopIfTrue="1">
      <formula>AND(OR(#REF!="COMPOSICAO",#REF!="INSUMO",#REF!&lt;&gt;""),#REF!&lt;&gt;"")</formula>
    </cfRule>
  </conditionalFormatting>
  <conditionalFormatting sqref="B1154">
    <cfRule type="expression" dxfId="1737" priority="361" stopIfTrue="1">
      <formula>AND(#REF!&lt;&gt;"COMPOSICAO",#REF!&lt;&gt;"INSUMO",#REF!&lt;&gt;"")</formula>
    </cfRule>
    <cfRule type="expression" dxfId="1736" priority="362" stopIfTrue="1">
      <formula>AND(OR(#REF!="COMPOSICAO",#REF!="INSUMO",#REF!&lt;&gt;""),#REF!&lt;&gt;"")</formula>
    </cfRule>
  </conditionalFormatting>
  <conditionalFormatting sqref="B1153">
    <cfRule type="expression" dxfId="1735" priority="359" stopIfTrue="1">
      <formula>AND(#REF!&lt;&gt;"COMPOSICAO",#REF!&lt;&gt;"INSUMO",#REF!&lt;&gt;"")</formula>
    </cfRule>
    <cfRule type="expression" dxfId="1734" priority="360" stopIfTrue="1">
      <formula>AND(OR(#REF!="COMPOSICAO",#REF!="INSUMO",#REF!&lt;&gt;""),#REF!&lt;&gt;"")</formula>
    </cfRule>
  </conditionalFormatting>
  <conditionalFormatting sqref="C1153">
    <cfRule type="expression" dxfId="1733" priority="357" stopIfTrue="1">
      <formula>AND(#REF!&lt;&gt;"COMPOSICAO",#REF!&lt;&gt;"INSUMO",#REF!&lt;&gt;"")</formula>
    </cfRule>
  </conditionalFormatting>
  <conditionalFormatting sqref="C1153">
    <cfRule type="expression" dxfId="1732" priority="358" stopIfTrue="1">
      <formula>AND(OR(#REF!="COMPOSICAO",#REF!="INSUMO",#REF!&lt;&gt;""),#REF!&lt;&gt;"")</formula>
    </cfRule>
  </conditionalFormatting>
  <conditionalFormatting sqref="E1160:F1164">
    <cfRule type="expression" dxfId="1731" priority="355" stopIfTrue="1">
      <formula>AND(#REF!&lt;&gt;"COMPOSICAO",#REF!&lt;&gt;"INSUMO",#REF!&lt;&gt;"")</formula>
    </cfRule>
    <cfRule type="expression" dxfId="1730" priority="356" stopIfTrue="1">
      <formula>AND(OR(#REF!="COMPOSICAO",#REF!="INSUMO",#REF!&lt;&gt;""),#REF!&lt;&gt;"")</formula>
    </cfRule>
  </conditionalFormatting>
  <conditionalFormatting sqref="C1162">
    <cfRule type="expression" dxfId="1729" priority="353" stopIfTrue="1">
      <formula>AND(#REF!&lt;&gt;"COMPOSICAO",#REF!&lt;&gt;"INSUMO",#REF!&lt;&gt;"")</formula>
    </cfRule>
  </conditionalFormatting>
  <conditionalFormatting sqref="C1162">
    <cfRule type="expression" dxfId="1728" priority="354" stopIfTrue="1">
      <formula>AND(OR(#REF!="COMPOSICAO",#REF!="INSUMO",#REF!&lt;&gt;""),#REF!&lt;&gt;"")</formula>
    </cfRule>
  </conditionalFormatting>
  <conditionalFormatting sqref="A1160:D1160">
    <cfRule type="expression" dxfId="1727" priority="351" stopIfTrue="1">
      <formula>AND(#REF!&lt;&gt;"COMPOSICAO",#REF!&lt;&gt;"INSUMO",#REF!&lt;&gt;"")</formula>
    </cfRule>
    <cfRule type="expression" dxfId="1726" priority="352" stopIfTrue="1">
      <formula>AND(OR(#REF!="COMPOSICAO",#REF!="INSUMO",#REF!&lt;&gt;""),#REF!&lt;&gt;"")</formula>
    </cfRule>
  </conditionalFormatting>
  <conditionalFormatting sqref="A1159:C1159">
    <cfRule type="expression" dxfId="1725" priority="349" stopIfTrue="1">
      <formula>AND(#REF!&lt;&gt;"COMPOSICAO",#REF!&lt;&gt;"INSUMO",#REF!&lt;&gt;"")</formula>
    </cfRule>
    <cfRule type="expression" dxfId="1724" priority="350" stopIfTrue="1">
      <formula>AND(OR(#REF!="COMPOSICAO",#REF!="INSUMO",#REF!&lt;&gt;""),#REF!&lt;&gt;"")</formula>
    </cfRule>
  </conditionalFormatting>
  <conditionalFormatting sqref="B1162">
    <cfRule type="expression" dxfId="1723" priority="347" stopIfTrue="1">
      <formula>AND(#REF!&lt;&gt;"COMPOSICAO",#REF!&lt;&gt;"INSUMO",#REF!&lt;&gt;"")</formula>
    </cfRule>
    <cfRule type="expression" dxfId="1722" priority="348" stopIfTrue="1">
      <formula>AND(OR(#REF!="COMPOSICAO",#REF!="INSUMO",#REF!&lt;&gt;""),#REF!&lt;&gt;"")</formula>
    </cfRule>
  </conditionalFormatting>
  <conditionalFormatting sqref="D1161:D1164">
    <cfRule type="expression" dxfId="1721" priority="345" stopIfTrue="1">
      <formula>AND(#REF!&lt;&gt;"COMPOSICAO",#REF!&lt;&gt;"INSUMO",#REF!&lt;&gt;"")</formula>
    </cfRule>
    <cfRule type="expression" dxfId="1720" priority="346" stopIfTrue="1">
      <formula>AND(OR(#REF!="COMPOSICAO",#REF!="INSUMO",#REF!&lt;&gt;""),#REF!&lt;&gt;"")</formula>
    </cfRule>
  </conditionalFormatting>
  <conditionalFormatting sqref="B1161">
    <cfRule type="expression" dxfId="1719" priority="343" stopIfTrue="1">
      <formula>AND(#REF!&lt;&gt;"COMPOSICAO",#REF!&lt;&gt;"INSUMO",#REF!&lt;&gt;"")</formula>
    </cfRule>
    <cfRule type="expression" dxfId="1718" priority="344" stopIfTrue="1">
      <formula>AND(OR(#REF!="COMPOSICAO",#REF!="INSUMO",#REF!&lt;&gt;""),#REF!&lt;&gt;"")</formula>
    </cfRule>
  </conditionalFormatting>
  <conditionalFormatting sqref="C1161">
    <cfRule type="expression" dxfId="1717" priority="341" stopIfTrue="1">
      <formula>AND(#REF!&lt;&gt;"COMPOSICAO",#REF!&lt;&gt;"INSUMO",#REF!&lt;&gt;"")</formula>
    </cfRule>
  </conditionalFormatting>
  <conditionalFormatting sqref="C1161">
    <cfRule type="expression" dxfId="1716" priority="342" stopIfTrue="1">
      <formula>AND(OR(#REF!="COMPOSICAO",#REF!="INSUMO",#REF!&lt;&gt;""),#REF!&lt;&gt;"")</formula>
    </cfRule>
  </conditionalFormatting>
  <conditionalFormatting sqref="C1163:C1164">
    <cfRule type="expression" dxfId="1715" priority="339" stopIfTrue="1">
      <formula>AND(#REF!&lt;&gt;"COMPOSICAO",#REF!&lt;&gt;"INSUMO",#REF!&lt;&gt;"")</formula>
    </cfRule>
  </conditionalFormatting>
  <conditionalFormatting sqref="C1163:C1164">
    <cfRule type="expression" dxfId="1714" priority="340" stopIfTrue="1">
      <formula>AND(OR(#REF!="COMPOSICAO",#REF!="INSUMO",#REF!&lt;&gt;""),#REF!&lt;&gt;"")</formula>
    </cfRule>
  </conditionalFormatting>
  <conditionalFormatting sqref="B1164">
    <cfRule type="expression" dxfId="1713" priority="337" stopIfTrue="1">
      <formula>AND(#REF!&lt;&gt;"COMPOSICAO",#REF!&lt;&gt;"INSUMO",#REF!&lt;&gt;"")</formula>
    </cfRule>
    <cfRule type="expression" dxfId="1712" priority="338" stopIfTrue="1">
      <formula>AND(OR(#REF!="COMPOSICAO",#REF!="INSUMO",#REF!&lt;&gt;""),#REF!&lt;&gt;"")</formula>
    </cfRule>
  </conditionalFormatting>
  <conditionalFormatting sqref="B1163">
    <cfRule type="expression" dxfId="1711" priority="335" stopIfTrue="1">
      <formula>AND(#REF!&lt;&gt;"COMPOSICAO",#REF!&lt;&gt;"INSUMO",#REF!&lt;&gt;"")</formula>
    </cfRule>
    <cfRule type="expression" dxfId="1710" priority="336" stopIfTrue="1">
      <formula>AND(OR(#REF!="COMPOSICAO",#REF!="INSUMO",#REF!&lt;&gt;""),#REF!&lt;&gt;"")</formula>
    </cfRule>
  </conditionalFormatting>
  <conditionalFormatting sqref="E1170:F1174">
    <cfRule type="expression" dxfId="1709" priority="331" stopIfTrue="1">
      <formula>AND(#REF!&lt;&gt;"COMPOSICAO",#REF!&lt;&gt;"INSUMO",#REF!&lt;&gt;"")</formula>
    </cfRule>
    <cfRule type="expression" dxfId="1708" priority="332" stopIfTrue="1">
      <formula>AND(OR(#REF!="COMPOSICAO",#REF!="INSUMO",#REF!&lt;&gt;""),#REF!&lt;&gt;"")</formula>
    </cfRule>
  </conditionalFormatting>
  <conditionalFormatting sqref="C1172">
    <cfRule type="expression" dxfId="1707" priority="329" stopIfTrue="1">
      <formula>AND(#REF!&lt;&gt;"COMPOSICAO",#REF!&lt;&gt;"INSUMO",#REF!&lt;&gt;"")</formula>
    </cfRule>
  </conditionalFormatting>
  <conditionalFormatting sqref="C1172">
    <cfRule type="expression" dxfId="1706" priority="330" stopIfTrue="1">
      <formula>AND(OR(#REF!="COMPOSICAO",#REF!="INSUMO",#REF!&lt;&gt;""),#REF!&lt;&gt;"")</formula>
    </cfRule>
  </conditionalFormatting>
  <conditionalFormatting sqref="A1170:D1170">
    <cfRule type="expression" dxfId="1705" priority="327" stopIfTrue="1">
      <formula>AND(#REF!&lt;&gt;"COMPOSICAO",#REF!&lt;&gt;"INSUMO",#REF!&lt;&gt;"")</formula>
    </cfRule>
    <cfRule type="expression" dxfId="1704" priority="328" stopIfTrue="1">
      <formula>AND(OR(#REF!="COMPOSICAO",#REF!="INSUMO",#REF!&lt;&gt;""),#REF!&lt;&gt;"")</formula>
    </cfRule>
  </conditionalFormatting>
  <conditionalFormatting sqref="A1169:C1169">
    <cfRule type="expression" dxfId="1703" priority="325" stopIfTrue="1">
      <formula>AND(#REF!&lt;&gt;"COMPOSICAO",#REF!&lt;&gt;"INSUMO",#REF!&lt;&gt;"")</formula>
    </cfRule>
    <cfRule type="expression" dxfId="1702" priority="326" stopIfTrue="1">
      <formula>AND(OR(#REF!="COMPOSICAO",#REF!="INSUMO",#REF!&lt;&gt;""),#REF!&lt;&gt;"")</formula>
    </cfRule>
  </conditionalFormatting>
  <conditionalFormatting sqref="B1172">
    <cfRule type="expression" dxfId="1701" priority="323" stopIfTrue="1">
      <formula>AND(#REF!&lt;&gt;"COMPOSICAO",#REF!&lt;&gt;"INSUMO",#REF!&lt;&gt;"")</formula>
    </cfRule>
    <cfRule type="expression" dxfId="1700" priority="324" stopIfTrue="1">
      <formula>AND(OR(#REF!="COMPOSICAO",#REF!="INSUMO",#REF!&lt;&gt;""),#REF!&lt;&gt;"")</formula>
    </cfRule>
  </conditionalFormatting>
  <conditionalFormatting sqref="D1171:D1174">
    <cfRule type="expression" dxfId="1699" priority="321" stopIfTrue="1">
      <formula>AND(#REF!&lt;&gt;"COMPOSICAO",#REF!&lt;&gt;"INSUMO",#REF!&lt;&gt;"")</formula>
    </cfRule>
    <cfRule type="expression" dxfId="1698" priority="322" stopIfTrue="1">
      <formula>AND(OR(#REF!="COMPOSICAO",#REF!="INSUMO",#REF!&lt;&gt;""),#REF!&lt;&gt;"")</formula>
    </cfRule>
  </conditionalFormatting>
  <conditionalFormatting sqref="B1171">
    <cfRule type="expression" dxfId="1697" priority="319" stopIfTrue="1">
      <formula>AND(#REF!&lt;&gt;"COMPOSICAO",#REF!&lt;&gt;"INSUMO",#REF!&lt;&gt;"")</formula>
    </cfRule>
    <cfRule type="expression" dxfId="1696" priority="320" stopIfTrue="1">
      <formula>AND(OR(#REF!="COMPOSICAO",#REF!="INSUMO",#REF!&lt;&gt;""),#REF!&lt;&gt;"")</formula>
    </cfRule>
  </conditionalFormatting>
  <conditionalFormatting sqref="C1171">
    <cfRule type="expression" dxfId="1695" priority="317" stopIfTrue="1">
      <formula>AND(#REF!&lt;&gt;"COMPOSICAO",#REF!&lt;&gt;"INSUMO",#REF!&lt;&gt;"")</formula>
    </cfRule>
  </conditionalFormatting>
  <conditionalFormatting sqref="C1171">
    <cfRule type="expression" dxfId="1694" priority="318" stopIfTrue="1">
      <formula>AND(OR(#REF!="COMPOSICAO",#REF!="INSUMO",#REF!&lt;&gt;""),#REF!&lt;&gt;"")</formula>
    </cfRule>
  </conditionalFormatting>
  <conditionalFormatting sqref="B1174">
    <cfRule type="expression" dxfId="1693" priority="311" stopIfTrue="1">
      <formula>AND(#REF!&lt;&gt;"COMPOSICAO",#REF!&lt;&gt;"INSUMO",#REF!&lt;&gt;"")</formula>
    </cfRule>
    <cfRule type="expression" dxfId="1692" priority="312" stopIfTrue="1">
      <formula>AND(OR(#REF!="COMPOSICAO",#REF!="INSUMO",#REF!&lt;&gt;""),#REF!&lt;&gt;"")</formula>
    </cfRule>
  </conditionalFormatting>
  <conditionalFormatting sqref="C1174">
    <cfRule type="expression" dxfId="1691" priority="309" stopIfTrue="1">
      <formula>AND(#REF!&lt;&gt;"COMPOSICAO",#REF!&lt;&gt;"INSUMO",#REF!&lt;&gt;"")</formula>
    </cfRule>
  </conditionalFormatting>
  <conditionalFormatting sqref="C1174">
    <cfRule type="expression" dxfId="1690" priority="310" stopIfTrue="1">
      <formula>AND(OR(#REF!="COMPOSICAO",#REF!="INSUMO",#REF!&lt;&gt;""),#REF!&lt;&gt;"")</formula>
    </cfRule>
  </conditionalFormatting>
  <conditionalFormatting sqref="B1173">
    <cfRule type="expression" dxfId="1689" priority="307" stopIfTrue="1">
      <formula>AND(#REF!&lt;&gt;"COMPOSICAO",#REF!&lt;&gt;"INSUMO",#REF!&lt;&gt;"")</formula>
    </cfRule>
    <cfRule type="expression" dxfId="1688" priority="308" stopIfTrue="1">
      <formula>AND(OR(#REF!="COMPOSICAO",#REF!="INSUMO",#REF!&lt;&gt;""),#REF!&lt;&gt;"")</formula>
    </cfRule>
  </conditionalFormatting>
  <conditionalFormatting sqref="C1173">
    <cfRule type="expression" dxfId="1687" priority="305" stopIfTrue="1">
      <formula>AND(#REF!&lt;&gt;"COMPOSICAO",#REF!&lt;&gt;"INSUMO",#REF!&lt;&gt;"")</formula>
    </cfRule>
  </conditionalFormatting>
  <conditionalFormatting sqref="C1173">
    <cfRule type="expression" dxfId="1686" priority="306" stopIfTrue="1">
      <formula>AND(OR(#REF!="COMPOSICAO",#REF!="INSUMO",#REF!&lt;&gt;""),#REF!&lt;&gt;"")</formula>
    </cfRule>
  </conditionalFormatting>
  <conditionalFormatting sqref="E1180:F1184">
    <cfRule type="expression" dxfId="1685" priority="303" stopIfTrue="1">
      <formula>AND(#REF!&lt;&gt;"COMPOSICAO",#REF!&lt;&gt;"INSUMO",#REF!&lt;&gt;"")</formula>
    </cfRule>
    <cfRule type="expression" dxfId="1684" priority="304" stopIfTrue="1">
      <formula>AND(OR(#REF!="COMPOSICAO",#REF!="INSUMO",#REF!&lt;&gt;""),#REF!&lt;&gt;"")</formula>
    </cfRule>
  </conditionalFormatting>
  <conditionalFormatting sqref="C1182">
    <cfRule type="expression" dxfId="1683" priority="301" stopIfTrue="1">
      <formula>AND(#REF!&lt;&gt;"COMPOSICAO",#REF!&lt;&gt;"INSUMO",#REF!&lt;&gt;"")</formula>
    </cfRule>
  </conditionalFormatting>
  <conditionalFormatting sqref="C1182">
    <cfRule type="expression" dxfId="1682" priority="302" stopIfTrue="1">
      <formula>AND(OR(#REF!="COMPOSICAO",#REF!="INSUMO",#REF!&lt;&gt;""),#REF!&lt;&gt;"")</formula>
    </cfRule>
  </conditionalFormatting>
  <conditionalFormatting sqref="A1180:D1180">
    <cfRule type="expression" dxfId="1681" priority="299" stopIfTrue="1">
      <formula>AND(#REF!&lt;&gt;"COMPOSICAO",#REF!&lt;&gt;"INSUMO",#REF!&lt;&gt;"")</formula>
    </cfRule>
    <cfRule type="expression" dxfId="1680" priority="300" stopIfTrue="1">
      <formula>AND(OR(#REF!="COMPOSICAO",#REF!="INSUMO",#REF!&lt;&gt;""),#REF!&lt;&gt;"")</formula>
    </cfRule>
  </conditionalFormatting>
  <conditionalFormatting sqref="A1179:C1179">
    <cfRule type="expression" dxfId="1679" priority="297" stopIfTrue="1">
      <formula>AND(#REF!&lt;&gt;"COMPOSICAO",#REF!&lt;&gt;"INSUMO",#REF!&lt;&gt;"")</formula>
    </cfRule>
    <cfRule type="expression" dxfId="1678" priority="298" stopIfTrue="1">
      <formula>AND(OR(#REF!="COMPOSICAO",#REF!="INSUMO",#REF!&lt;&gt;""),#REF!&lt;&gt;"")</formula>
    </cfRule>
  </conditionalFormatting>
  <conditionalFormatting sqref="B1182">
    <cfRule type="expression" dxfId="1677" priority="295" stopIfTrue="1">
      <formula>AND(#REF!&lt;&gt;"COMPOSICAO",#REF!&lt;&gt;"INSUMO",#REF!&lt;&gt;"")</formula>
    </cfRule>
    <cfRule type="expression" dxfId="1676" priority="296" stopIfTrue="1">
      <formula>AND(OR(#REF!="COMPOSICAO",#REF!="INSUMO",#REF!&lt;&gt;""),#REF!&lt;&gt;"")</formula>
    </cfRule>
  </conditionalFormatting>
  <conditionalFormatting sqref="D1181:D1184">
    <cfRule type="expression" dxfId="1675" priority="293" stopIfTrue="1">
      <formula>AND(#REF!&lt;&gt;"COMPOSICAO",#REF!&lt;&gt;"INSUMO",#REF!&lt;&gt;"")</formula>
    </cfRule>
    <cfRule type="expression" dxfId="1674" priority="294" stopIfTrue="1">
      <formula>AND(OR(#REF!="COMPOSICAO",#REF!="INSUMO",#REF!&lt;&gt;""),#REF!&lt;&gt;"")</formula>
    </cfRule>
  </conditionalFormatting>
  <conditionalFormatting sqref="B1181">
    <cfRule type="expression" dxfId="1673" priority="291" stopIfTrue="1">
      <formula>AND(#REF!&lt;&gt;"COMPOSICAO",#REF!&lt;&gt;"INSUMO",#REF!&lt;&gt;"")</formula>
    </cfRule>
    <cfRule type="expression" dxfId="1672" priority="292" stopIfTrue="1">
      <formula>AND(OR(#REF!="COMPOSICAO",#REF!="INSUMO",#REF!&lt;&gt;""),#REF!&lt;&gt;"")</formula>
    </cfRule>
  </conditionalFormatting>
  <conditionalFormatting sqref="C1181">
    <cfRule type="expression" dxfId="1671" priority="289" stopIfTrue="1">
      <formula>AND(#REF!&lt;&gt;"COMPOSICAO",#REF!&lt;&gt;"INSUMO",#REF!&lt;&gt;"")</formula>
    </cfRule>
  </conditionalFormatting>
  <conditionalFormatting sqref="C1181">
    <cfRule type="expression" dxfId="1670" priority="290" stopIfTrue="1">
      <formula>AND(OR(#REF!="COMPOSICAO",#REF!="INSUMO",#REF!&lt;&gt;""),#REF!&lt;&gt;"")</formula>
    </cfRule>
  </conditionalFormatting>
  <conditionalFormatting sqref="B1184">
    <cfRule type="expression" dxfId="1669" priority="287" stopIfTrue="1">
      <formula>AND(#REF!&lt;&gt;"COMPOSICAO",#REF!&lt;&gt;"INSUMO",#REF!&lt;&gt;"")</formula>
    </cfRule>
    <cfRule type="expression" dxfId="1668" priority="288" stopIfTrue="1">
      <formula>AND(OR(#REF!="COMPOSICAO",#REF!="INSUMO",#REF!&lt;&gt;""),#REF!&lt;&gt;"")</formula>
    </cfRule>
  </conditionalFormatting>
  <conditionalFormatting sqref="C1184">
    <cfRule type="expression" dxfId="1667" priority="285" stopIfTrue="1">
      <formula>AND(#REF!&lt;&gt;"COMPOSICAO",#REF!&lt;&gt;"INSUMO",#REF!&lt;&gt;"")</formula>
    </cfRule>
  </conditionalFormatting>
  <conditionalFormatting sqref="C1184">
    <cfRule type="expression" dxfId="1666" priority="286" stopIfTrue="1">
      <formula>AND(OR(#REF!="COMPOSICAO",#REF!="INSUMO",#REF!&lt;&gt;""),#REF!&lt;&gt;"")</formula>
    </cfRule>
  </conditionalFormatting>
  <conditionalFormatting sqref="B1183">
    <cfRule type="expression" dxfId="1665" priority="283" stopIfTrue="1">
      <formula>AND(#REF!&lt;&gt;"COMPOSICAO",#REF!&lt;&gt;"INSUMO",#REF!&lt;&gt;"")</formula>
    </cfRule>
    <cfRule type="expression" dxfId="1664" priority="284" stopIfTrue="1">
      <formula>AND(OR(#REF!="COMPOSICAO",#REF!="INSUMO",#REF!&lt;&gt;""),#REF!&lt;&gt;"")</formula>
    </cfRule>
  </conditionalFormatting>
  <conditionalFormatting sqref="C1183">
    <cfRule type="expression" dxfId="1663" priority="281" stopIfTrue="1">
      <formula>AND(#REF!&lt;&gt;"COMPOSICAO",#REF!&lt;&gt;"INSUMO",#REF!&lt;&gt;"")</formula>
    </cfRule>
  </conditionalFormatting>
  <conditionalFormatting sqref="C1183">
    <cfRule type="expression" dxfId="1662" priority="282" stopIfTrue="1">
      <formula>AND(OR(#REF!="COMPOSICAO",#REF!="INSUMO",#REF!&lt;&gt;""),#REF!&lt;&gt;"")</formula>
    </cfRule>
  </conditionalFormatting>
  <conditionalFormatting sqref="E1190:F1194">
    <cfRule type="expression" dxfId="1661" priority="279" stopIfTrue="1">
      <formula>AND(#REF!&lt;&gt;"COMPOSICAO",#REF!&lt;&gt;"INSUMO",#REF!&lt;&gt;"")</formula>
    </cfRule>
    <cfRule type="expression" dxfId="1660" priority="280" stopIfTrue="1">
      <formula>AND(OR(#REF!="COMPOSICAO",#REF!="INSUMO",#REF!&lt;&gt;""),#REF!&lt;&gt;"")</formula>
    </cfRule>
  </conditionalFormatting>
  <conditionalFormatting sqref="C1192">
    <cfRule type="expression" dxfId="1659" priority="277" stopIfTrue="1">
      <formula>AND(#REF!&lt;&gt;"COMPOSICAO",#REF!&lt;&gt;"INSUMO",#REF!&lt;&gt;"")</formula>
    </cfRule>
  </conditionalFormatting>
  <conditionalFormatting sqref="C1192">
    <cfRule type="expression" dxfId="1658" priority="278" stopIfTrue="1">
      <formula>AND(OR(#REF!="COMPOSICAO",#REF!="INSUMO",#REF!&lt;&gt;""),#REF!&lt;&gt;"")</formula>
    </cfRule>
  </conditionalFormatting>
  <conditionalFormatting sqref="A1190:D1190">
    <cfRule type="expression" dxfId="1657" priority="275" stopIfTrue="1">
      <formula>AND(#REF!&lt;&gt;"COMPOSICAO",#REF!&lt;&gt;"INSUMO",#REF!&lt;&gt;"")</formula>
    </cfRule>
    <cfRule type="expression" dxfId="1656" priority="276" stopIfTrue="1">
      <formula>AND(OR(#REF!="COMPOSICAO",#REF!="INSUMO",#REF!&lt;&gt;""),#REF!&lt;&gt;"")</formula>
    </cfRule>
  </conditionalFormatting>
  <conditionalFormatting sqref="A1189:C1189">
    <cfRule type="expression" dxfId="1655" priority="273" stopIfTrue="1">
      <formula>AND(#REF!&lt;&gt;"COMPOSICAO",#REF!&lt;&gt;"INSUMO",#REF!&lt;&gt;"")</formula>
    </cfRule>
    <cfRule type="expression" dxfId="1654" priority="274" stopIfTrue="1">
      <formula>AND(OR(#REF!="COMPOSICAO",#REF!="INSUMO",#REF!&lt;&gt;""),#REF!&lt;&gt;"")</formula>
    </cfRule>
  </conditionalFormatting>
  <conditionalFormatting sqref="B1192">
    <cfRule type="expression" dxfId="1653" priority="271" stopIfTrue="1">
      <formula>AND(#REF!&lt;&gt;"COMPOSICAO",#REF!&lt;&gt;"INSUMO",#REF!&lt;&gt;"")</formula>
    </cfRule>
    <cfRule type="expression" dxfId="1652" priority="272" stopIfTrue="1">
      <formula>AND(OR(#REF!="COMPOSICAO",#REF!="INSUMO",#REF!&lt;&gt;""),#REF!&lt;&gt;"")</formula>
    </cfRule>
  </conditionalFormatting>
  <conditionalFormatting sqref="D1191:D1194">
    <cfRule type="expression" dxfId="1651" priority="269" stopIfTrue="1">
      <formula>AND(#REF!&lt;&gt;"COMPOSICAO",#REF!&lt;&gt;"INSUMO",#REF!&lt;&gt;"")</formula>
    </cfRule>
    <cfRule type="expression" dxfId="1650" priority="270" stopIfTrue="1">
      <formula>AND(OR(#REF!="COMPOSICAO",#REF!="INSUMO",#REF!&lt;&gt;""),#REF!&lt;&gt;"")</formula>
    </cfRule>
  </conditionalFormatting>
  <conditionalFormatting sqref="B1191">
    <cfRule type="expression" dxfId="1649" priority="267" stopIfTrue="1">
      <formula>AND(#REF!&lt;&gt;"COMPOSICAO",#REF!&lt;&gt;"INSUMO",#REF!&lt;&gt;"")</formula>
    </cfRule>
    <cfRule type="expression" dxfId="1648" priority="268" stopIfTrue="1">
      <formula>AND(OR(#REF!="COMPOSICAO",#REF!="INSUMO",#REF!&lt;&gt;""),#REF!&lt;&gt;"")</formula>
    </cfRule>
  </conditionalFormatting>
  <conditionalFormatting sqref="C1191">
    <cfRule type="expression" dxfId="1647" priority="265" stopIfTrue="1">
      <formula>AND(#REF!&lt;&gt;"COMPOSICAO",#REF!&lt;&gt;"INSUMO",#REF!&lt;&gt;"")</formula>
    </cfRule>
  </conditionalFormatting>
  <conditionalFormatting sqref="C1191">
    <cfRule type="expression" dxfId="1646" priority="266" stopIfTrue="1">
      <formula>AND(OR(#REF!="COMPOSICAO",#REF!="INSUMO",#REF!&lt;&gt;""),#REF!&lt;&gt;"")</formula>
    </cfRule>
  </conditionalFormatting>
  <conditionalFormatting sqref="B1194">
    <cfRule type="expression" dxfId="1645" priority="263" stopIfTrue="1">
      <formula>AND(#REF!&lt;&gt;"COMPOSICAO",#REF!&lt;&gt;"INSUMO",#REF!&lt;&gt;"")</formula>
    </cfRule>
    <cfRule type="expression" dxfId="1644" priority="264" stopIfTrue="1">
      <formula>AND(OR(#REF!="COMPOSICAO",#REF!="INSUMO",#REF!&lt;&gt;""),#REF!&lt;&gt;"")</formula>
    </cfRule>
  </conditionalFormatting>
  <conditionalFormatting sqref="C1194">
    <cfRule type="expression" dxfId="1643" priority="261" stopIfTrue="1">
      <formula>AND(#REF!&lt;&gt;"COMPOSICAO",#REF!&lt;&gt;"INSUMO",#REF!&lt;&gt;"")</formula>
    </cfRule>
  </conditionalFormatting>
  <conditionalFormatting sqref="C1194">
    <cfRule type="expression" dxfId="1642" priority="262" stopIfTrue="1">
      <formula>AND(OR(#REF!="COMPOSICAO",#REF!="INSUMO",#REF!&lt;&gt;""),#REF!&lt;&gt;"")</formula>
    </cfRule>
  </conditionalFormatting>
  <conditionalFormatting sqref="B1193">
    <cfRule type="expression" dxfId="1641" priority="259" stopIfTrue="1">
      <formula>AND(#REF!&lt;&gt;"COMPOSICAO",#REF!&lt;&gt;"INSUMO",#REF!&lt;&gt;"")</formula>
    </cfRule>
    <cfRule type="expression" dxfId="1640" priority="260" stopIfTrue="1">
      <formula>AND(OR(#REF!="COMPOSICAO",#REF!="INSUMO",#REF!&lt;&gt;""),#REF!&lt;&gt;"")</formula>
    </cfRule>
  </conditionalFormatting>
  <conditionalFormatting sqref="C1193">
    <cfRule type="expression" dxfId="1639" priority="257" stopIfTrue="1">
      <formula>AND(#REF!&lt;&gt;"COMPOSICAO",#REF!&lt;&gt;"INSUMO",#REF!&lt;&gt;"")</formula>
    </cfRule>
  </conditionalFormatting>
  <conditionalFormatting sqref="C1193">
    <cfRule type="expression" dxfId="1638" priority="258" stopIfTrue="1">
      <formula>AND(OR(#REF!="COMPOSICAO",#REF!="INSUMO",#REF!&lt;&gt;""),#REF!&lt;&gt;"")</formula>
    </cfRule>
  </conditionalFormatting>
  <conditionalFormatting sqref="C1201">
    <cfRule type="expression" dxfId="1637" priority="253" stopIfTrue="1">
      <formula>AND(#REF!&lt;&gt;"COMPOSICAO",#REF!&lt;&gt;"INSUMO",#REF!&lt;&gt;"")</formula>
    </cfRule>
  </conditionalFormatting>
  <conditionalFormatting sqref="C1201">
    <cfRule type="expression" dxfId="1636" priority="254" stopIfTrue="1">
      <formula>AND(OR(#REF!="COMPOSICAO",#REF!="INSUMO",#REF!&lt;&gt;""),#REF!&lt;&gt;"")</formula>
    </cfRule>
  </conditionalFormatting>
  <conditionalFormatting sqref="A1200:D1200">
    <cfRule type="expression" dxfId="1635" priority="251" stopIfTrue="1">
      <formula>AND(#REF!&lt;&gt;"COMPOSICAO",#REF!&lt;&gt;"INSUMO",#REF!&lt;&gt;"")</formula>
    </cfRule>
    <cfRule type="expression" dxfId="1634" priority="252" stopIfTrue="1">
      <formula>AND(OR(#REF!="COMPOSICAO",#REF!="INSUMO",#REF!&lt;&gt;""),#REF!&lt;&gt;"")</formula>
    </cfRule>
  </conditionalFormatting>
  <conditionalFormatting sqref="A1199:C1199">
    <cfRule type="expression" dxfId="1633" priority="249" stopIfTrue="1">
      <formula>AND(#REF!&lt;&gt;"COMPOSICAO",#REF!&lt;&gt;"INSUMO",#REF!&lt;&gt;"")</formula>
    </cfRule>
    <cfRule type="expression" dxfId="1632" priority="250" stopIfTrue="1">
      <formula>AND(OR(#REF!="COMPOSICAO",#REF!="INSUMO",#REF!&lt;&gt;""),#REF!&lt;&gt;"")</formula>
    </cfRule>
  </conditionalFormatting>
  <conditionalFormatting sqref="B1201">
    <cfRule type="expression" dxfId="1631" priority="247" stopIfTrue="1">
      <formula>AND(#REF!&lt;&gt;"COMPOSICAO",#REF!&lt;&gt;"INSUMO",#REF!&lt;&gt;"")</formula>
    </cfRule>
    <cfRule type="expression" dxfId="1630" priority="248" stopIfTrue="1">
      <formula>AND(OR(#REF!="COMPOSICAO",#REF!="INSUMO",#REF!&lt;&gt;""),#REF!&lt;&gt;"")</formula>
    </cfRule>
  </conditionalFormatting>
  <conditionalFormatting sqref="B1202">
    <cfRule type="expression" dxfId="1629" priority="231" stopIfTrue="1">
      <formula>AND(#REF!&lt;&gt;"COMPOSICAO",#REF!&lt;&gt;"INSUMO",#REF!&lt;&gt;"")</formula>
    </cfRule>
    <cfRule type="expression" dxfId="1628" priority="232" stopIfTrue="1">
      <formula>AND(OR(#REF!="COMPOSICAO",#REF!="INSUMO",#REF!&lt;&gt;""),#REF!&lt;&gt;"")</formula>
    </cfRule>
  </conditionalFormatting>
  <conditionalFormatting sqref="C1202">
    <cfRule type="expression" dxfId="1627" priority="229" stopIfTrue="1">
      <formula>AND(#REF!&lt;&gt;"COMPOSICAO",#REF!&lt;&gt;"INSUMO",#REF!&lt;&gt;"")</formula>
    </cfRule>
  </conditionalFormatting>
  <conditionalFormatting sqref="C1202">
    <cfRule type="expression" dxfId="1626" priority="230" stopIfTrue="1">
      <formula>AND(OR(#REF!="COMPOSICAO",#REF!="INSUMO",#REF!&lt;&gt;""),#REF!&lt;&gt;"")</formula>
    </cfRule>
  </conditionalFormatting>
  <conditionalFormatting sqref="D1209:D1214">
    <cfRule type="expression" dxfId="1625" priority="227" stopIfTrue="1">
      <formula>AND(#REF!&lt;&gt;"COMPOSICAO",#REF!&lt;&gt;"INSUMO",#REF!&lt;&gt;"")</formula>
    </cfRule>
    <cfRule type="expression" dxfId="1624" priority="228" stopIfTrue="1">
      <formula>AND(OR(#REF!="COMPOSICAO",#REF!="INSUMO",#REF!&lt;&gt;""),#REF!&lt;&gt;"")</formula>
    </cfRule>
  </conditionalFormatting>
  <conditionalFormatting sqref="A1208:D1208">
    <cfRule type="expression" dxfId="1623" priority="221" stopIfTrue="1">
      <formula>AND(#REF!&lt;&gt;"COMPOSICAO",#REF!&lt;&gt;"INSUMO",#REF!&lt;&gt;"")</formula>
    </cfRule>
    <cfRule type="expression" dxfId="1622" priority="222" stopIfTrue="1">
      <formula>AND(OR(#REF!="COMPOSICAO",#REF!="INSUMO",#REF!&lt;&gt;""),#REF!&lt;&gt;"")</formula>
    </cfRule>
  </conditionalFormatting>
  <conditionalFormatting sqref="A1207:C1207">
    <cfRule type="expression" dxfId="1621" priority="219" stopIfTrue="1">
      <formula>AND(#REF!&lt;&gt;"COMPOSICAO",#REF!&lt;&gt;"INSUMO",#REF!&lt;&gt;"")</formula>
    </cfRule>
    <cfRule type="expression" dxfId="1620" priority="220" stopIfTrue="1">
      <formula>AND(OR(#REF!="COMPOSICAO",#REF!="INSUMO",#REF!&lt;&gt;""),#REF!&lt;&gt;"")</formula>
    </cfRule>
  </conditionalFormatting>
  <conditionalFormatting sqref="C1209:C1214">
    <cfRule type="expression" dxfId="1619" priority="217" stopIfTrue="1">
      <formula>AND(#REF!&lt;&gt;"COMPOSICAO",#REF!&lt;&gt;"INSUMO",#REF!&lt;&gt;"")</formula>
    </cfRule>
  </conditionalFormatting>
  <conditionalFormatting sqref="C1209:C1214">
    <cfRule type="expression" dxfId="1618" priority="218" stopIfTrue="1">
      <formula>AND(OR(#REF!="COMPOSICAO",#REF!="INSUMO",#REF!&lt;&gt;""),#REF!&lt;&gt;"")</formula>
    </cfRule>
  </conditionalFormatting>
  <conditionalFormatting sqref="B1209:B1214">
    <cfRule type="expression" dxfId="1617" priority="215" stopIfTrue="1">
      <formula>AND(#REF!&lt;&gt;"COMPOSICAO",#REF!&lt;&gt;"INSUMO",#REF!&lt;&gt;"")</formula>
    </cfRule>
    <cfRule type="expression" dxfId="1616" priority="216" stopIfTrue="1">
      <formula>AND(OR(#REF!="COMPOSICAO",#REF!="INSUMO",#REF!&lt;&gt;""),#REF!&lt;&gt;"")</formula>
    </cfRule>
  </conditionalFormatting>
  <conditionalFormatting sqref="B1215">
    <cfRule type="expression" dxfId="1615" priority="211" stopIfTrue="1">
      <formula>AND(#REF!&lt;&gt;"COMPOSICAO",#REF!&lt;&gt;"INSUMO",#REF!&lt;&gt;"")</formula>
    </cfRule>
    <cfRule type="expression" dxfId="1614" priority="212" stopIfTrue="1">
      <formula>AND(OR(#REF!="COMPOSICAO",#REF!="INSUMO",#REF!&lt;&gt;""),#REF!&lt;&gt;"")</formula>
    </cfRule>
  </conditionalFormatting>
  <conditionalFormatting sqref="B1216:B1217">
    <cfRule type="expression" dxfId="1613" priority="209" stopIfTrue="1">
      <formula>AND(#REF!&lt;&gt;"COMPOSICAO",#REF!&lt;&gt;"INSUMO",#REF!&lt;&gt;"")</formula>
    </cfRule>
    <cfRule type="expression" dxfId="1612" priority="210" stopIfTrue="1">
      <formula>AND(OR(#REF!="COMPOSICAO",#REF!="INSUMO",#REF!&lt;&gt;""),#REF!&lt;&gt;"")</formula>
    </cfRule>
  </conditionalFormatting>
  <conditionalFormatting sqref="E1223:F1224">
    <cfRule type="expression" dxfId="1611" priority="195" stopIfTrue="1">
      <formula>AND(#REF!&lt;&gt;"COMPOSICAO",#REF!&lt;&gt;"INSUMO",#REF!&lt;&gt;"")</formula>
    </cfRule>
    <cfRule type="expression" dxfId="1610" priority="196" stopIfTrue="1">
      <formula>AND(OR(#REF!="COMPOSICAO",#REF!="INSUMO",#REF!&lt;&gt;""),#REF!&lt;&gt;"")</formula>
    </cfRule>
  </conditionalFormatting>
  <conditionalFormatting sqref="A1223:D1223">
    <cfRule type="expression" dxfId="1609" priority="191" stopIfTrue="1">
      <formula>AND(#REF!&lt;&gt;"COMPOSICAO",#REF!&lt;&gt;"INSUMO",#REF!&lt;&gt;"")</formula>
    </cfRule>
    <cfRule type="expression" dxfId="1608" priority="192" stopIfTrue="1">
      <formula>AND(OR(#REF!="COMPOSICAO",#REF!="INSUMO",#REF!&lt;&gt;""),#REF!&lt;&gt;"")</formula>
    </cfRule>
  </conditionalFormatting>
  <conditionalFormatting sqref="A1222:C1222">
    <cfRule type="expression" dxfId="1607" priority="189" stopIfTrue="1">
      <formula>AND(#REF!&lt;&gt;"COMPOSICAO",#REF!&lt;&gt;"INSUMO",#REF!&lt;&gt;"")</formula>
    </cfRule>
    <cfRule type="expression" dxfId="1606" priority="190" stopIfTrue="1">
      <formula>AND(OR(#REF!="COMPOSICAO",#REF!="INSUMO",#REF!&lt;&gt;""),#REF!&lt;&gt;"")</formula>
    </cfRule>
  </conditionalFormatting>
  <conditionalFormatting sqref="D1224">
    <cfRule type="expression" dxfId="1605" priority="185" stopIfTrue="1">
      <formula>AND(#REF!&lt;&gt;"COMPOSICAO",#REF!&lt;&gt;"INSUMO",#REF!&lt;&gt;"")</formula>
    </cfRule>
    <cfRule type="expression" dxfId="1604" priority="186" stopIfTrue="1">
      <formula>AND(OR(#REF!="COMPOSICAO",#REF!="INSUMO",#REF!&lt;&gt;""),#REF!&lt;&gt;"")</formula>
    </cfRule>
  </conditionalFormatting>
  <conditionalFormatting sqref="B1224">
    <cfRule type="expression" dxfId="1603" priority="183" stopIfTrue="1">
      <formula>AND(#REF!&lt;&gt;"COMPOSICAO",#REF!&lt;&gt;"INSUMO",#REF!&lt;&gt;"")</formula>
    </cfRule>
    <cfRule type="expression" dxfId="1602" priority="184" stopIfTrue="1">
      <formula>AND(OR(#REF!="COMPOSICAO",#REF!="INSUMO",#REF!&lt;&gt;""),#REF!&lt;&gt;"")</formula>
    </cfRule>
  </conditionalFormatting>
  <conditionalFormatting sqref="C1224">
    <cfRule type="expression" dxfId="1601" priority="181" stopIfTrue="1">
      <formula>AND(#REF!&lt;&gt;"COMPOSICAO",#REF!&lt;&gt;"INSUMO",#REF!&lt;&gt;"")</formula>
    </cfRule>
  </conditionalFormatting>
  <conditionalFormatting sqref="C1224">
    <cfRule type="expression" dxfId="1600" priority="182" stopIfTrue="1">
      <formula>AND(OR(#REF!="COMPOSICAO",#REF!="INSUMO",#REF!&lt;&gt;""),#REF!&lt;&gt;"")</formula>
    </cfRule>
  </conditionalFormatting>
  <conditionalFormatting sqref="E1230:F1231">
    <cfRule type="expression" dxfId="1599" priority="179" stopIfTrue="1">
      <formula>AND(#REF!&lt;&gt;"COMPOSICAO",#REF!&lt;&gt;"INSUMO",#REF!&lt;&gt;"")</formula>
    </cfRule>
    <cfRule type="expression" dxfId="1598" priority="180" stopIfTrue="1">
      <formula>AND(OR(#REF!="COMPOSICAO",#REF!="INSUMO",#REF!&lt;&gt;""),#REF!&lt;&gt;"")</formula>
    </cfRule>
  </conditionalFormatting>
  <conditionalFormatting sqref="A1230:D1230">
    <cfRule type="expression" dxfId="1597" priority="177" stopIfTrue="1">
      <formula>AND(#REF!&lt;&gt;"COMPOSICAO",#REF!&lt;&gt;"INSUMO",#REF!&lt;&gt;"")</formula>
    </cfRule>
    <cfRule type="expression" dxfId="1596" priority="178" stopIfTrue="1">
      <formula>AND(OR(#REF!="COMPOSICAO",#REF!="INSUMO",#REF!&lt;&gt;""),#REF!&lt;&gt;"")</formula>
    </cfRule>
  </conditionalFormatting>
  <conditionalFormatting sqref="A1229:C1229">
    <cfRule type="expression" dxfId="1595" priority="175" stopIfTrue="1">
      <formula>AND(#REF!&lt;&gt;"COMPOSICAO",#REF!&lt;&gt;"INSUMO",#REF!&lt;&gt;"")</formula>
    </cfRule>
    <cfRule type="expression" dxfId="1594" priority="176" stopIfTrue="1">
      <formula>AND(OR(#REF!="COMPOSICAO",#REF!="INSUMO",#REF!&lt;&gt;""),#REF!&lt;&gt;"")</formula>
    </cfRule>
  </conditionalFormatting>
  <conditionalFormatting sqref="D1231">
    <cfRule type="expression" dxfId="1593" priority="173" stopIfTrue="1">
      <formula>AND(#REF!&lt;&gt;"COMPOSICAO",#REF!&lt;&gt;"INSUMO",#REF!&lt;&gt;"")</formula>
    </cfRule>
    <cfRule type="expression" dxfId="1592" priority="174" stopIfTrue="1">
      <formula>AND(OR(#REF!="COMPOSICAO",#REF!="INSUMO",#REF!&lt;&gt;""),#REF!&lt;&gt;"")</formula>
    </cfRule>
  </conditionalFormatting>
  <conditionalFormatting sqref="B1231">
    <cfRule type="expression" dxfId="1591" priority="171" stopIfTrue="1">
      <formula>AND(#REF!&lt;&gt;"COMPOSICAO",#REF!&lt;&gt;"INSUMO",#REF!&lt;&gt;"")</formula>
    </cfRule>
    <cfRule type="expression" dxfId="1590" priority="172" stopIfTrue="1">
      <formula>AND(OR(#REF!="COMPOSICAO",#REF!="INSUMO",#REF!&lt;&gt;""),#REF!&lt;&gt;"")</formula>
    </cfRule>
  </conditionalFormatting>
  <conditionalFormatting sqref="C1231">
    <cfRule type="expression" dxfId="1589" priority="169" stopIfTrue="1">
      <formula>AND(#REF!&lt;&gt;"COMPOSICAO",#REF!&lt;&gt;"INSUMO",#REF!&lt;&gt;"")</formula>
    </cfRule>
  </conditionalFormatting>
  <conditionalFormatting sqref="C1231">
    <cfRule type="expression" dxfId="1588" priority="170" stopIfTrue="1">
      <formula>AND(OR(#REF!="COMPOSICAO",#REF!="INSUMO",#REF!&lt;&gt;""),#REF!&lt;&gt;"")</formula>
    </cfRule>
  </conditionalFormatting>
  <conditionalFormatting sqref="D1244 E1237:F1244">
    <cfRule type="expression" dxfId="1587" priority="167" stopIfTrue="1">
      <formula>AND(#REF!&lt;&gt;"COMPOSICAO",#REF!&lt;&gt;"INSUMO",#REF!&lt;&gt;"")</formula>
    </cfRule>
    <cfRule type="expression" dxfId="1586" priority="168" stopIfTrue="1">
      <formula>AND(OR(#REF!="COMPOSICAO",#REF!="INSUMO",#REF!&lt;&gt;""),#REF!&lt;&gt;"")</formula>
    </cfRule>
  </conditionalFormatting>
  <conditionalFormatting sqref="C1244">
    <cfRule type="expression" dxfId="1585" priority="165" stopIfTrue="1">
      <formula>AND(#REF!&lt;&gt;"COMPOSICAO",#REF!&lt;&gt;"INSUMO",#REF!&lt;&gt;"")</formula>
    </cfRule>
  </conditionalFormatting>
  <conditionalFormatting sqref="C1244">
    <cfRule type="expression" dxfId="1584" priority="166" stopIfTrue="1">
      <formula>AND(OR(#REF!="COMPOSICAO",#REF!="INSUMO",#REF!&lt;&gt;""),#REF!&lt;&gt;"")</formula>
    </cfRule>
  </conditionalFormatting>
  <conditionalFormatting sqref="D1238:D1243">
    <cfRule type="expression" dxfId="1583" priority="163" stopIfTrue="1">
      <formula>AND(#REF!&lt;&gt;"COMPOSICAO",#REF!&lt;&gt;"INSUMO",#REF!&lt;&gt;"")</formula>
    </cfRule>
    <cfRule type="expression" dxfId="1582" priority="164" stopIfTrue="1">
      <formula>AND(OR(#REF!="COMPOSICAO",#REF!="INSUMO",#REF!&lt;&gt;""),#REF!&lt;&gt;"")</formula>
    </cfRule>
  </conditionalFormatting>
  <conditionalFormatting sqref="A1237:D1237">
    <cfRule type="expression" dxfId="1581" priority="161" stopIfTrue="1">
      <formula>AND(#REF!&lt;&gt;"COMPOSICAO",#REF!&lt;&gt;"INSUMO",#REF!&lt;&gt;"")</formula>
    </cfRule>
    <cfRule type="expression" dxfId="1580" priority="162" stopIfTrue="1">
      <formula>AND(OR(#REF!="COMPOSICAO",#REF!="INSUMO",#REF!&lt;&gt;""),#REF!&lt;&gt;"")</formula>
    </cfRule>
  </conditionalFormatting>
  <conditionalFormatting sqref="A1236:C1236">
    <cfRule type="expression" dxfId="1579" priority="159" stopIfTrue="1">
      <formula>AND(#REF!&lt;&gt;"COMPOSICAO",#REF!&lt;&gt;"INSUMO",#REF!&lt;&gt;"")</formula>
    </cfRule>
    <cfRule type="expression" dxfId="1578" priority="160" stopIfTrue="1">
      <formula>AND(OR(#REF!="COMPOSICAO",#REF!="INSUMO",#REF!&lt;&gt;""),#REF!&lt;&gt;"")</formula>
    </cfRule>
  </conditionalFormatting>
  <conditionalFormatting sqref="C1240:C1241">
    <cfRule type="expression" dxfId="1577" priority="157" stopIfTrue="1">
      <formula>AND(#REF!&lt;&gt;"COMPOSICAO",#REF!&lt;&gt;"INSUMO",#REF!&lt;&gt;"")</formula>
    </cfRule>
  </conditionalFormatting>
  <conditionalFormatting sqref="C1240:C1241">
    <cfRule type="expression" dxfId="1576" priority="158" stopIfTrue="1">
      <formula>AND(OR(#REF!="COMPOSICAO",#REF!="INSUMO",#REF!&lt;&gt;""),#REF!&lt;&gt;"")</formula>
    </cfRule>
  </conditionalFormatting>
  <conditionalFormatting sqref="B1240:B1241">
    <cfRule type="expression" dxfId="1575" priority="155" stopIfTrue="1">
      <formula>AND(#REF!&lt;&gt;"COMPOSICAO",#REF!&lt;&gt;"INSUMO",#REF!&lt;&gt;"")</formula>
    </cfRule>
    <cfRule type="expression" dxfId="1574" priority="156" stopIfTrue="1">
      <formula>AND(OR(#REF!="COMPOSICAO",#REF!="INSUMO",#REF!&lt;&gt;""),#REF!&lt;&gt;"")</formula>
    </cfRule>
  </conditionalFormatting>
  <conditionalFormatting sqref="B1244">
    <cfRule type="expression" dxfId="1573" priority="153" stopIfTrue="1">
      <formula>AND(#REF!&lt;&gt;"COMPOSICAO",#REF!&lt;&gt;"INSUMO",#REF!&lt;&gt;"")</formula>
    </cfRule>
    <cfRule type="expression" dxfId="1572" priority="154" stopIfTrue="1">
      <formula>AND(OR(#REF!="COMPOSICAO",#REF!="INSUMO",#REF!&lt;&gt;""),#REF!&lt;&gt;"")</formula>
    </cfRule>
  </conditionalFormatting>
  <conditionalFormatting sqref="B1239">
    <cfRule type="expression" dxfId="1571" priority="149" stopIfTrue="1">
      <formula>AND(#REF!&lt;&gt;"COMPOSICAO",#REF!&lt;&gt;"INSUMO",#REF!&lt;&gt;"")</formula>
    </cfRule>
    <cfRule type="expression" dxfId="1570" priority="150" stopIfTrue="1">
      <formula>AND(OR(#REF!="COMPOSICAO",#REF!="INSUMO",#REF!&lt;&gt;""),#REF!&lt;&gt;"")</formula>
    </cfRule>
  </conditionalFormatting>
  <conditionalFormatting sqref="B1238">
    <cfRule type="expression" dxfId="1569" priority="147" stopIfTrue="1">
      <formula>AND(#REF!&lt;&gt;"COMPOSICAO",#REF!&lt;&gt;"INSUMO",#REF!&lt;&gt;"")</formula>
    </cfRule>
    <cfRule type="expression" dxfId="1568" priority="148" stopIfTrue="1">
      <formula>AND(OR(#REF!="COMPOSICAO",#REF!="INSUMO",#REF!&lt;&gt;""),#REF!&lt;&gt;"")</formula>
    </cfRule>
  </conditionalFormatting>
  <conditionalFormatting sqref="C1238:C1239">
    <cfRule type="expression" dxfId="1567" priority="145" stopIfTrue="1">
      <formula>AND(#REF!&lt;&gt;"COMPOSICAO",#REF!&lt;&gt;"INSUMO",#REF!&lt;&gt;"")</formula>
    </cfRule>
  </conditionalFormatting>
  <conditionalFormatting sqref="C1238:C1239">
    <cfRule type="expression" dxfId="1566" priority="146" stopIfTrue="1">
      <formula>AND(OR(#REF!="COMPOSICAO",#REF!="INSUMO",#REF!&lt;&gt;""),#REF!&lt;&gt;"")</formula>
    </cfRule>
  </conditionalFormatting>
  <conditionalFormatting sqref="C1242:C1243">
    <cfRule type="expression" dxfId="1565" priority="143" stopIfTrue="1">
      <formula>AND(#REF!&lt;&gt;"COMPOSICAO",#REF!&lt;&gt;"INSUMO",#REF!&lt;&gt;"")</formula>
    </cfRule>
  </conditionalFormatting>
  <conditionalFormatting sqref="C1242:C1243">
    <cfRule type="expression" dxfId="1564" priority="144" stopIfTrue="1">
      <formula>AND(OR(#REF!="COMPOSICAO",#REF!="INSUMO",#REF!&lt;&gt;""),#REF!&lt;&gt;"")</formula>
    </cfRule>
  </conditionalFormatting>
  <conditionalFormatting sqref="B1242:B1243">
    <cfRule type="expression" dxfId="1563" priority="141" stopIfTrue="1">
      <formula>AND(#REF!&lt;&gt;"COMPOSICAO",#REF!&lt;&gt;"INSUMO",#REF!&lt;&gt;"")</formula>
    </cfRule>
    <cfRule type="expression" dxfId="1562" priority="142" stopIfTrue="1">
      <formula>AND(OR(#REF!="COMPOSICAO",#REF!="INSUMO",#REF!&lt;&gt;""),#REF!&lt;&gt;"")</formula>
    </cfRule>
  </conditionalFormatting>
  <conditionalFormatting sqref="D1252:D1253">
    <cfRule type="expression" dxfId="1561" priority="139" stopIfTrue="1">
      <formula>AND(#REF!&lt;&gt;"COMPOSICAO",#REF!&lt;&gt;"INSUMO",#REF!&lt;&gt;"")</formula>
    </cfRule>
    <cfRule type="expression" dxfId="1560" priority="140" stopIfTrue="1">
      <formula>AND(OR(#REF!="COMPOSICAO",#REF!="INSUMO",#REF!&lt;&gt;""),#REF!&lt;&gt;"")</formula>
    </cfRule>
  </conditionalFormatting>
  <conditionalFormatting sqref="C1253">
    <cfRule type="expression" dxfId="1559" priority="137" stopIfTrue="1">
      <formula>AND(#REF!&lt;&gt;"COMPOSICAO",#REF!&lt;&gt;"INSUMO",#REF!&lt;&gt;"")</formula>
    </cfRule>
  </conditionalFormatting>
  <conditionalFormatting sqref="C1253">
    <cfRule type="expression" dxfId="1558" priority="138" stopIfTrue="1">
      <formula>AND(OR(#REF!="COMPOSICAO",#REF!="INSUMO",#REF!&lt;&gt;""),#REF!&lt;&gt;"")</formula>
    </cfRule>
  </conditionalFormatting>
  <conditionalFormatting sqref="A1250:D1250">
    <cfRule type="expression" dxfId="1557" priority="133" stopIfTrue="1">
      <formula>AND(#REF!&lt;&gt;"COMPOSICAO",#REF!&lt;&gt;"INSUMO",#REF!&lt;&gt;"")</formula>
    </cfRule>
    <cfRule type="expression" dxfId="1556" priority="134" stopIfTrue="1">
      <formula>AND(OR(#REF!="COMPOSICAO",#REF!="INSUMO",#REF!&lt;&gt;""),#REF!&lt;&gt;"")</formula>
    </cfRule>
  </conditionalFormatting>
  <conditionalFormatting sqref="A1249:C1249">
    <cfRule type="expression" dxfId="1555" priority="131" stopIfTrue="1">
      <formula>AND(#REF!&lt;&gt;"COMPOSICAO",#REF!&lt;&gt;"INSUMO",#REF!&lt;&gt;"")</formula>
    </cfRule>
    <cfRule type="expression" dxfId="1554" priority="132" stopIfTrue="1">
      <formula>AND(OR(#REF!="COMPOSICAO",#REF!="INSUMO",#REF!&lt;&gt;""),#REF!&lt;&gt;"")</formula>
    </cfRule>
  </conditionalFormatting>
  <conditionalFormatting sqref="B1253">
    <cfRule type="expression" dxfId="1553" priority="123" stopIfTrue="1">
      <formula>AND(#REF!&lt;&gt;"COMPOSICAO",#REF!&lt;&gt;"INSUMO",#REF!&lt;&gt;"")</formula>
    </cfRule>
    <cfRule type="expression" dxfId="1552" priority="124" stopIfTrue="1">
      <formula>AND(OR(#REF!="COMPOSICAO",#REF!="INSUMO",#REF!&lt;&gt;""),#REF!&lt;&gt;"")</formula>
    </cfRule>
  </conditionalFormatting>
  <conditionalFormatting sqref="B1252">
    <cfRule type="expression" dxfId="1551" priority="121" stopIfTrue="1">
      <formula>AND(#REF!&lt;&gt;"COMPOSICAO",#REF!&lt;&gt;"INSUMO",#REF!&lt;&gt;"")</formula>
    </cfRule>
    <cfRule type="expression" dxfId="1550" priority="122" stopIfTrue="1">
      <formula>AND(OR(#REF!="COMPOSICAO",#REF!="INSUMO",#REF!&lt;&gt;""),#REF!&lt;&gt;"")</formula>
    </cfRule>
  </conditionalFormatting>
  <conditionalFormatting sqref="C1252">
    <cfRule type="expression" dxfId="1549" priority="119" stopIfTrue="1">
      <formula>AND(#REF!&lt;&gt;"COMPOSICAO",#REF!&lt;&gt;"INSUMO",#REF!&lt;&gt;"")</formula>
    </cfRule>
  </conditionalFormatting>
  <conditionalFormatting sqref="C1252">
    <cfRule type="expression" dxfId="1548" priority="120" stopIfTrue="1">
      <formula>AND(OR(#REF!="COMPOSICAO",#REF!="INSUMO",#REF!&lt;&gt;""),#REF!&lt;&gt;"")</formula>
    </cfRule>
  </conditionalFormatting>
  <conditionalFormatting sqref="D1260 B1260 E1259:F1262">
    <cfRule type="expression" dxfId="1547" priority="117" stopIfTrue="1">
      <formula>AND(#REF!&lt;&gt;"COMPOSICAO",#REF!&lt;&gt;"INSUMO",#REF!&lt;&gt;"")</formula>
    </cfRule>
    <cfRule type="expression" dxfId="1546" priority="118" stopIfTrue="1">
      <formula>AND(OR(#REF!="COMPOSICAO",#REF!="INSUMO",#REF!&lt;&gt;""),#REF!&lt;&gt;"")</formula>
    </cfRule>
  </conditionalFormatting>
  <conditionalFormatting sqref="C1260">
    <cfRule type="expression" dxfId="1545" priority="115" stopIfTrue="1">
      <formula>AND(#REF!&lt;&gt;"COMPOSICAO",#REF!&lt;&gt;"INSUMO",#REF!&lt;&gt;"")</formula>
    </cfRule>
  </conditionalFormatting>
  <conditionalFormatting sqref="C1260">
    <cfRule type="expression" dxfId="1544" priority="116" stopIfTrue="1">
      <formula>AND(OR(#REF!="COMPOSICAO",#REF!="INSUMO",#REF!&lt;&gt;""),#REF!&lt;&gt;"")</formula>
    </cfRule>
  </conditionalFormatting>
  <conditionalFormatting sqref="D1261:D1262">
    <cfRule type="expression" dxfId="1543" priority="113" stopIfTrue="1">
      <formula>AND(#REF!&lt;&gt;"COMPOSICAO",#REF!&lt;&gt;"INSUMO",#REF!&lt;&gt;"")</formula>
    </cfRule>
    <cfRule type="expression" dxfId="1542" priority="114" stopIfTrue="1">
      <formula>AND(OR(#REF!="COMPOSICAO",#REF!="INSUMO",#REF!&lt;&gt;""),#REF!&lt;&gt;"")</formula>
    </cfRule>
  </conditionalFormatting>
  <conditionalFormatting sqref="C1262">
    <cfRule type="expression" dxfId="1541" priority="111" stopIfTrue="1">
      <formula>AND(#REF!&lt;&gt;"COMPOSICAO",#REF!&lt;&gt;"INSUMO",#REF!&lt;&gt;"")</formula>
    </cfRule>
  </conditionalFormatting>
  <conditionalFormatting sqref="C1262">
    <cfRule type="expression" dxfId="1540" priority="112" stopIfTrue="1">
      <formula>AND(OR(#REF!="COMPOSICAO",#REF!="INSUMO",#REF!&lt;&gt;""),#REF!&lt;&gt;"")</formula>
    </cfRule>
  </conditionalFormatting>
  <conditionalFormatting sqref="A1259:D1259">
    <cfRule type="expression" dxfId="1539" priority="109" stopIfTrue="1">
      <formula>AND(#REF!&lt;&gt;"COMPOSICAO",#REF!&lt;&gt;"INSUMO",#REF!&lt;&gt;"")</formula>
    </cfRule>
    <cfRule type="expression" dxfId="1538" priority="110" stopIfTrue="1">
      <formula>AND(OR(#REF!="COMPOSICAO",#REF!="INSUMO",#REF!&lt;&gt;""),#REF!&lt;&gt;"")</formula>
    </cfRule>
  </conditionalFormatting>
  <conditionalFormatting sqref="A1258:C1258">
    <cfRule type="expression" dxfId="1537" priority="107" stopIfTrue="1">
      <formula>AND(#REF!&lt;&gt;"COMPOSICAO",#REF!&lt;&gt;"INSUMO",#REF!&lt;&gt;"")</formula>
    </cfRule>
    <cfRule type="expression" dxfId="1536" priority="108" stopIfTrue="1">
      <formula>AND(OR(#REF!="COMPOSICAO",#REF!="INSUMO",#REF!&lt;&gt;""),#REF!&lt;&gt;"")</formula>
    </cfRule>
  </conditionalFormatting>
  <conditionalFormatting sqref="B1262">
    <cfRule type="expression" dxfId="1535" priority="105" stopIfTrue="1">
      <formula>AND(#REF!&lt;&gt;"COMPOSICAO",#REF!&lt;&gt;"INSUMO",#REF!&lt;&gt;"")</formula>
    </cfRule>
    <cfRule type="expression" dxfId="1534" priority="106" stopIfTrue="1">
      <formula>AND(OR(#REF!="COMPOSICAO",#REF!="INSUMO",#REF!&lt;&gt;""),#REF!&lt;&gt;"")</formula>
    </cfRule>
  </conditionalFormatting>
  <conditionalFormatting sqref="B1261">
    <cfRule type="expression" dxfId="1533" priority="103" stopIfTrue="1">
      <formula>AND(#REF!&lt;&gt;"COMPOSICAO",#REF!&lt;&gt;"INSUMO",#REF!&lt;&gt;"")</formula>
    </cfRule>
    <cfRule type="expression" dxfId="1532" priority="104" stopIfTrue="1">
      <formula>AND(OR(#REF!="COMPOSICAO",#REF!="INSUMO",#REF!&lt;&gt;""),#REF!&lt;&gt;"")</formula>
    </cfRule>
  </conditionalFormatting>
  <conditionalFormatting sqref="C1261">
    <cfRule type="expression" dxfId="1531" priority="101" stopIfTrue="1">
      <formula>AND(#REF!&lt;&gt;"COMPOSICAO",#REF!&lt;&gt;"INSUMO",#REF!&lt;&gt;"")</formula>
    </cfRule>
  </conditionalFormatting>
  <conditionalFormatting sqref="C1261">
    <cfRule type="expression" dxfId="1530" priority="102" stopIfTrue="1">
      <formula>AND(OR(#REF!="COMPOSICAO",#REF!="INSUMO",#REF!&lt;&gt;""),#REF!&lt;&gt;"")</formula>
    </cfRule>
  </conditionalFormatting>
  <conditionalFormatting sqref="E1268:F1272">
    <cfRule type="expression" dxfId="1529" priority="99" stopIfTrue="1">
      <formula>AND(#REF!&lt;&gt;"COMPOSICAO",#REF!&lt;&gt;"INSUMO",#REF!&lt;&gt;"")</formula>
    </cfRule>
    <cfRule type="expression" dxfId="1528" priority="100" stopIfTrue="1">
      <formula>AND(OR(#REF!="COMPOSICAO",#REF!="INSUMO",#REF!&lt;&gt;""),#REF!&lt;&gt;"")</formula>
    </cfRule>
  </conditionalFormatting>
  <conditionalFormatting sqref="D1269:D1272">
    <cfRule type="expression" dxfId="1527" priority="95" stopIfTrue="1">
      <formula>AND(#REF!&lt;&gt;"COMPOSICAO",#REF!&lt;&gt;"INSUMO",#REF!&lt;&gt;"")</formula>
    </cfRule>
    <cfRule type="expression" dxfId="1526" priority="96" stopIfTrue="1">
      <formula>AND(OR(#REF!="COMPOSICAO",#REF!="INSUMO",#REF!&lt;&gt;""),#REF!&lt;&gt;"")</formula>
    </cfRule>
  </conditionalFormatting>
  <conditionalFormatting sqref="A1268:D1268">
    <cfRule type="expression" dxfId="1525" priority="93" stopIfTrue="1">
      <formula>AND(#REF!&lt;&gt;"COMPOSICAO",#REF!&lt;&gt;"INSUMO",#REF!&lt;&gt;"")</formula>
    </cfRule>
    <cfRule type="expression" dxfId="1524" priority="94" stopIfTrue="1">
      <formula>AND(OR(#REF!="COMPOSICAO",#REF!="INSUMO",#REF!&lt;&gt;""),#REF!&lt;&gt;"")</formula>
    </cfRule>
  </conditionalFormatting>
  <conditionalFormatting sqref="A1267:C1267">
    <cfRule type="expression" dxfId="1523" priority="91" stopIfTrue="1">
      <formula>AND(#REF!&lt;&gt;"COMPOSICAO",#REF!&lt;&gt;"INSUMO",#REF!&lt;&gt;"")</formula>
    </cfRule>
    <cfRule type="expression" dxfId="1522" priority="92" stopIfTrue="1">
      <formula>AND(OR(#REF!="COMPOSICAO",#REF!="INSUMO",#REF!&lt;&gt;""),#REF!&lt;&gt;"")</formula>
    </cfRule>
  </conditionalFormatting>
  <conditionalFormatting sqref="B1269:B1270">
    <cfRule type="expression" dxfId="1521" priority="81" stopIfTrue="1">
      <formula>AND(#REF!&lt;&gt;"COMPOSICAO",#REF!&lt;&gt;"INSUMO",#REF!&lt;&gt;"")</formula>
    </cfRule>
    <cfRule type="expression" dxfId="1520" priority="82" stopIfTrue="1">
      <formula>AND(OR(#REF!="COMPOSICAO",#REF!="INSUMO",#REF!&lt;&gt;""),#REF!&lt;&gt;"")</formula>
    </cfRule>
  </conditionalFormatting>
  <conditionalFormatting sqref="C1269:C1270">
    <cfRule type="expression" dxfId="1519" priority="79" stopIfTrue="1">
      <formula>AND(#REF!&lt;&gt;"COMPOSICAO",#REF!&lt;&gt;"INSUMO",#REF!&lt;&gt;"")</formula>
    </cfRule>
  </conditionalFormatting>
  <conditionalFormatting sqref="C1269:C1270">
    <cfRule type="expression" dxfId="1518" priority="80" stopIfTrue="1">
      <formula>AND(OR(#REF!="COMPOSICAO",#REF!="INSUMO",#REF!&lt;&gt;""),#REF!&lt;&gt;"")</formula>
    </cfRule>
  </conditionalFormatting>
  <conditionalFormatting sqref="C1271">
    <cfRule type="expression" dxfId="1517" priority="73" stopIfTrue="1">
      <formula>AND(#REF!&lt;&gt;"COMPOSICAO",#REF!&lt;&gt;"INSUMO",#REF!&lt;&gt;"")</formula>
    </cfRule>
  </conditionalFormatting>
  <conditionalFormatting sqref="C1271">
    <cfRule type="expression" dxfId="1516" priority="74" stopIfTrue="1">
      <formula>AND(OR(#REF!="COMPOSICAO",#REF!="INSUMO",#REF!&lt;&gt;""),#REF!&lt;&gt;"")</formula>
    </cfRule>
  </conditionalFormatting>
  <conditionalFormatting sqref="B1271">
    <cfRule type="expression" dxfId="1515" priority="71" stopIfTrue="1">
      <formula>AND(#REF!&lt;&gt;"COMPOSICAO",#REF!&lt;&gt;"INSUMO",#REF!&lt;&gt;"")</formula>
    </cfRule>
    <cfRule type="expression" dxfId="1514" priority="72" stopIfTrue="1">
      <formula>AND(OR(#REF!="COMPOSICAO",#REF!="INSUMO",#REF!&lt;&gt;""),#REF!&lt;&gt;"")</formula>
    </cfRule>
  </conditionalFormatting>
  <conditionalFormatting sqref="A1272:C1272">
    <cfRule type="expression" dxfId="1513" priority="69" stopIfTrue="1">
      <formula>AND(#REF!&lt;&gt;"COMPOSICAO",#REF!&lt;&gt;"INSUMO",#REF!&lt;&gt;"")</formula>
    </cfRule>
    <cfRule type="expression" dxfId="1512" priority="70" stopIfTrue="1">
      <formula>AND(OR(#REF!="COMPOSICAO",#REF!="INSUMO",#REF!&lt;&gt;""),#REF!&lt;&gt;"")</formula>
    </cfRule>
  </conditionalFormatting>
  <conditionalFormatting sqref="E1278:F1282">
    <cfRule type="expression" dxfId="1511" priority="67" stopIfTrue="1">
      <formula>AND(#REF!&lt;&gt;"COMPOSICAO",#REF!&lt;&gt;"INSUMO",#REF!&lt;&gt;"")</formula>
    </cfRule>
    <cfRule type="expression" dxfId="1510" priority="68" stopIfTrue="1">
      <formula>AND(OR(#REF!="COMPOSICAO",#REF!="INSUMO",#REF!&lt;&gt;""),#REF!&lt;&gt;"")</formula>
    </cfRule>
  </conditionalFormatting>
  <conditionalFormatting sqref="D1279:D1282">
    <cfRule type="expression" dxfId="1509" priority="65" stopIfTrue="1">
      <formula>AND(#REF!&lt;&gt;"COMPOSICAO",#REF!&lt;&gt;"INSUMO",#REF!&lt;&gt;"")</formula>
    </cfRule>
    <cfRule type="expression" dxfId="1508" priority="66" stopIfTrue="1">
      <formula>AND(OR(#REF!="COMPOSICAO",#REF!="INSUMO",#REF!&lt;&gt;""),#REF!&lt;&gt;"")</formula>
    </cfRule>
  </conditionalFormatting>
  <conditionalFormatting sqref="A1278:D1278">
    <cfRule type="expression" dxfId="1507" priority="63" stopIfTrue="1">
      <formula>AND(#REF!&lt;&gt;"COMPOSICAO",#REF!&lt;&gt;"INSUMO",#REF!&lt;&gt;"")</formula>
    </cfRule>
    <cfRule type="expression" dxfId="1506" priority="64" stopIfTrue="1">
      <formula>AND(OR(#REF!="COMPOSICAO",#REF!="INSUMO",#REF!&lt;&gt;""),#REF!&lt;&gt;"")</formula>
    </cfRule>
  </conditionalFormatting>
  <conditionalFormatting sqref="A1277:C1277">
    <cfRule type="expression" dxfId="1505" priority="61" stopIfTrue="1">
      <formula>AND(#REF!&lt;&gt;"COMPOSICAO",#REF!&lt;&gt;"INSUMO",#REF!&lt;&gt;"")</formula>
    </cfRule>
    <cfRule type="expression" dxfId="1504" priority="62" stopIfTrue="1">
      <formula>AND(OR(#REF!="COMPOSICAO",#REF!="INSUMO",#REF!&lt;&gt;""),#REF!&lt;&gt;"")</formula>
    </cfRule>
  </conditionalFormatting>
  <conditionalFormatting sqref="C1281">
    <cfRule type="expression" dxfId="1503" priority="55" stopIfTrue="1">
      <formula>AND(#REF!&lt;&gt;"COMPOSICAO",#REF!&lt;&gt;"INSUMO",#REF!&lt;&gt;"")</formula>
    </cfRule>
  </conditionalFormatting>
  <conditionalFormatting sqref="C1281">
    <cfRule type="expression" dxfId="1502" priority="56" stopIfTrue="1">
      <formula>AND(OR(#REF!="COMPOSICAO",#REF!="INSUMO",#REF!&lt;&gt;""),#REF!&lt;&gt;"")</formula>
    </cfRule>
  </conditionalFormatting>
  <conditionalFormatting sqref="B1281">
    <cfRule type="expression" dxfId="1501" priority="53" stopIfTrue="1">
      <formula>AND(#REF!&lt;&gt;"COMPOSICAO",#REF!&lt;&gt;"INSUMO",#REF!&lt;&gt;"")</formula>
    </cfRule>
    <cfRule type="expression" dxfId="1500" priority="54" stopIfTrue="1">
      <formula>AND(OR(#REF!="COMPOSICAO",#REF!="INSUMO",#REF!&lt;&gt;""),#REF!&lt;&gt;"")</formula>
    </cfRule>
  </conditionalFormatting>
  <conditionalFormatting sqref="A1282:C1282">
    <cfRule type="expression" dxfId="1499" priority="51" stopIfTrue="1">
      <formula>AND(#REF!&lt;&gt;"COMPOSICAO",#REF!&lt;&gt;"INSUMO",#REF!&lt;&gt;"")</formula>
    </cfRule>
    <cfRule type="expression" dxfId="1498" priority="52" stopIfTrue="1">
      <formula>AND(OR(#REF!="COMPOSICAO",#REF!="INSUMO",#REF!&lt;&gt;""),#REF!&lt;&gt;"")</formula>
    </cfRule>
  </conditionalFormatting>
  <conditionalFormatting sqref="C1279">
    <cfRule type="expression" dxfId="1497" priority="49" stopIfTrue="1">
      <formula>AND(#REF!&lt;&gt;"COMPOSICAO",#REF!&lt;&gt;"INSUMO",#REF!&lt;&gt;"")</formula>
    </cfRule>
  </conditionalFormatting>
  <conditionalFormatting sqref="C1279">
    <cfRule type="expression" dxfId="1496" priority="50" stopIfTrue="1">
      <formula>AND(OR(#REF!="COMPOSICAO",#REF!="INSUMO",#REF!&lt;&gt;""),#REF!&lt;&gt;"")</formula>
    </cfRule>
  </conditionalFormatting>
  <conditionalFormatting sqref="B1279">
    <cfRule type="expression" dxfId="1495" priority="47" stopIfTrue="1">
      <formula>AND(#REF!&lt;&gt;"COMPOSICAO",#REF!&lt;&gt;"INSUMO",#REF!&lt;&gt;"")</formula>
    </cfRule>
    <cfRule type="expression" dxfId="1494" priority="48" stopIfTrue="1">
      <formula>AND(OR(#REF!="COMPOSICAO",#REF!="INSUMO",#REF!&lt;&gt;""),#REF!&lt;&gt;"")</formula>
    </cfRule>
  </conditionalFormatting>
  <conditionalFormatting sqref="C1280">
    <cfRule type="expression" dxfId="1493" priority="45" stopIfTrue="1">
      <formula>AND(#REF!&lt;&gt;"COMPOSICAO",#REF!&lt;&gt;"INSUMO",#REF!&lt;&gt;"")</formula>
    </cfRule>
  </conditionalFormatting>
  <conditionalFormatting sqref="C1280">
    <cfRule type="expression" dxfId="1492" priority="46" stopIfTrue="1">
      <formula>AND(OR(#REF!="COMPOSICAO",#REF!="INSUMO",#REF!&lt;&gt;""),#REF!&lt;&gt;"")</formula>
    </cfRule>
  </conditionalFormatting>
  <conditionalFormatting sqref="B1280">
    <cfRule type="expression" dxfId="1491" priority="43" stopIfTrue="1">
      <formula>AND(#REF!&lt;&gt;"COMPOSICAO",#REF!&lt;&gt;"INSUMO",#REF!&lt;&gt;"")</formula>
    </cfRule>
    <cfRule type="expression" dxfId="1490" priority="44" stopIfTrue="1">
      <formula>AND(OR(#REF!="COMPOSICAO",#REF!="INSUMO",#REF!&lt;&gt;""),#REF!&lt;&gt;"")</formula>
    </cfRule>
  </conditionalFormatting>
  <conditionalFormatting sqref="E1288:F1290">
    <cfRule type="expression" dxfId="1489" priority="41" stopIfTrue="1">
      <formula>AND(#REF!&lt;&gt;"COMPOSICAO",#REF!&lt;&gt;"INSUMO",#REF!&lt;&gt;"")</formula>
    </cfRule>
    <cfRule type="expression" dxfId="1488" priority="42" stopIfTrue="1">
      <formula>AND(OR(#REF!="COMPOSICAO",#REF!="INSUMO",#REF!&lt;&gt;""),#REF!&lt;&gt;"")</formula>
    </cfRule>
  </conditionalFormatting>
  <conditionalFormatting sqref="D1289:D1290">
    <cfRule type="expression" dxfId="1487" priority="39" stopIfTrue="1">
      <formula>AND(#REF!&lt;&gt;"COMPOSICAO",#REF!&lt;&gt;"INSUMO",#REF!&lt;&gt;"")</formula>
    </cfRule>
    <cfRule type="expression" dxfId="1486" priority="40" stopIfTrue="1">
      <formula>AND(OR(#REF!="COMPOSICAO",#REF!="INSUMO",#REF!&lt;&gt;""),#REF!&lt;&gt;"")</formula>
    </cfRule>
  </conditionalFormatting>
  <conditionalFormatting sqref="A1288:D1288">
    <cfRule type="expression" dxfId="1485" priority="37" stopIfTrue="1">
      <formula>AND(#REF!&lt;&gt;"COMPOSICAO",#REF!&lt;&gt;"INSUMO",#REF!&lt;&gt;"")</formula>
    </cfRule>
    <cfRule type="expression" dxfId="1484" priority="38" stopIfTrue="1">
      <formula>AND(OR(#REF!="COMPOSICAO",#REF!="INSUMO",#REF!&lt;&gt;""),#REF!&lt;&gt;"")</formula>
    </cfRule>
  </conditionalFormatting>
  <conditionalFormatting sqref="A1287:C1287">
    <cfRule type="expression" dxfId="1483" priority="35" stopIfTrue="1">
      <formula>AND(#REF!&lt;&gt;"COMPOSICAO",#REF!&lt;&gt;"INSUMO",#REF!&lt;&gt;"")</formula>
    </cfRule>
    <cfRule type="expression" dxfId="1482" priority="36" stopIfTrue="1">
      <formula>AND(OR(#REF!="COMPOSICAO",#REF!="INSUMO",#REF!&lt;&gt;""),#REF!&lt;&gt;"")</formula>
    </cfRule>
  </conditionalFormatting>
  <conditionalFormatting sqref="C1289">
    <cfRule type="expression" dxfId="1481" priority="27" stopIfTrue="1">
      <formula>AND(#REF!&lt;&gt;"COMPOSICAO",#REF!&lt;&gt;"INSUMO",#REF!&lt;&gt;"")</formula>
    </cfRule>
  </conditionalFormatting>
  <conditionalFormatting sqref="C1289">
    <cfRule type="expression" dxfId="1480" priority="28" stopIfTrue="1">
      <formula>AND(OR(#REF!="COMPOSICAO",#REF!="INSUMO",#REF!&lt;&gt;""),#REF!&lt;&gt;"")</formula>
    </cfRule>
  </conditionalFormatting>
  <conditionalFormatting sqref="B1289">
    <cfRule type="expression" dxfId="1479" priority="25" stopIfTrue="1">
      <formula>AND(#REF!&lt;&gt;"COMPOSICAO",#REF!&lt;&gt;"INSUMO",#REF!&lt;&gt;"")</formula>
    </cfRule>
    <cfRule type="expression" dxfId="1478" priority="26" stopIfTrue="1">
      <formula>AND(OR(#REF!="COMPOSICAO",#REF!="INSUMO",#REF!&lt;&gt;""),#REF!&lt;&gt;"")</formula>
    </cfRule>
  </conditionalFormatting>
  <conditionalFormatting sqref="B1290">
    <cfRule type="expression" dxfId="1477" priority="19" stopIfTrue="1">
      <formula>AND(#REF!&lt;&gt;"COMPOSICAO",#REF!&lt;&gt;"INSUMO",#REF!&lt;&gt;"")</formula>
    </cfRule>
    <cfRule type="expression" dxfId="1476" priority="20" stopIfTrue="1">
      <formula>AND(OR(#REF!="COMPOSICAO",#REF!="INSUMO",#REF!&lt;&gt;""),#REF!&lt;&gt;"")</formula>
    </cfRule>
  </conditionalFormatting>
  <conditionalFormatting sqref="C1290">
    <cfRule type="expression" dxfId="1475" priority="17" stopIfTrue="1">
      <formula>AND(#REF!&lt;&gt;"COMPOSICAO",#REF!&lt;&gt;"INSUMO",#REF!&lt;&gt;"")</formula>
    </cfRule>
  </conditionalFormatting>
  <conditionalFormatting sqref="C1290">
    <cfRule type="expression" dxfId="1474" priority="18" stopIfTrue="1">
      <formula>AND(OR(#REF!="COMPOSICAO",#REF!="INSUMO",#REF!&lt;&gt;""),#REF!&lt;&gt;"")</formula>
    </cfRule>
  </conditionalFormatting>
  <conditionalFormatting sqref="E1296:F1298">
    <cfRule type="expression" dxfId="1473" priority="15" stopIfTrue="1">
      <formula>AND(#REF!&lt;&gt;"COMPOSICAO",#REF!&lt;&gt;"INSUMO",#REF!&lt;&gt;"")</formula>
    </cfRule>
    <cfRule type="expression" dxfId="1472" priority="16" stopIfTrue="1">
      <formula>AND(OR(#REF!="COMPOSICAO",#REF!="INSUMO",#REF!&lt;&gt;""),#REF!&lt;&gt;"")</formula>
    </cfRule>
  </conditionalFormatting>
  <conditionalFormatting sqref="D1297:D1298">
    <cfRule type="expression" dxfId="1471" priority="13" stopIfTrue="1">
      <formula>AND(#REF!&lt;&gt;"COMPOSICAO",#REF!&lt;&gt;"INSUMO",#REF!&lt;&gt;"")</formula>
    </cfRule>
    <cfRule type="expression" dxfId="1470" priority="14" stopIfTrue="1">
      <formula>AND(OR(#REF!="COMPOSICAO",#REF!="INSUMO",#REF!&lt;&gt;""),#REF!&lt;&gt;"")</formula>
    </cfRule>
  </conditionalFormatting>
  <conditionalFormatting sqref="A1296:D1296">
    <cfRule type="expression" dxfId="1469" priority="11" stopIfTrue="1">
      <formula>AND(#REF!&lt;&gt;"COMPOSICAO",#REF!&lt;&gt;"INSUMO",#REF!&lt;&gt;"")</formula>
    </cfRule>
    <cfRule type="expression" dxfId="1468" priority="12" stopIfTrue="1">
      <formula>AND(OR(#REF!="COMPOSICAO",#REF!="INSUMO",#REF!&lt;&gt;""),#REF!&lt;&gt;"")</formula>
    </cfRule>
  </conditionalFormatting>
  <conditionalFormatting sqref="A1295:C1295">
    <cfRule type="expression" dxfId="1467" priority="9" stopIfTrue="1">
      <formula>AND(#REF!&lt;&gt;"COMPOSICAO",#REF!&lt;&gt;"INSUMO",#REF!&lt;&gt;"")</formula>
    </cfRule>
    <cfRule type="expression" dxfId="1466" priority="10" stopIfTrue="1">
      <formula>AND(OR(#REF!="COMPOSICAO",#REF!="INSUMO",#REF!&lt;&gt;""),#REF!&lt;&gt;"")</formula>
    </cfRule>
  </conditionalFormatting>
  <conditionalFormatting sqref="C1297">
    <cfRule type="expression" dxfId="1465" priority="7" stopIfTrue="1">
      <formula>AND(#REF!&lt;&gt;"COMPOSICAO",#REF!&lt;&gt;"INSUMO",#REF!&lt;&gt;"")</formula>
    </cfRule>
  </conditionalFormatting>
  <conditionalFormatting sqref="C1297">
    <cfRule type="expression" dxfId="1464" priority="8" stopIfTrue="1">
      <formula>AND(OR(#REF!="COMPOSICAO",#REF!="INSUMO",#REF!&lt;&gt;""),#REF!&lt;&gt;"")</formula>
    </cfRule>
  </conditionalFormatting>
  <conditionalFormatting sqref="B1297">
    <cfRule type="expression" dxfId="1463" priority="5" stopIfTrue="1">
      <formula>AND(#REF!&lt;&gt;"COMPOSICAO",#REF!&lt;&gt;"INSUMO",#REF!&lt;&gt;"")</formula>
    </cfRule>
    <cfRule type="expression" dxfId="1462" priority="6" stopIfTrue="1">
      <formula>AND(OR(#REF!="COMPOSICAO",#REF!="INSUMO",#REF!&lt;&gt;""),#REF!&lt;&gt;"")</formula>
    </cfRule>
  </conditionalFormatting>
  <conditionalFormatting sqref="B1298">
    <cfRule type="expression" dxfId="1461" priority="3" stopIfTrue="1">
      <formula>AND(#REF!&lt;&gt;"COMPOSICAO",#REF!&lt;&gt;"INSUMO",#REF!&lt;&gt;"")</formula>
    </cfRule>
    <cfRule type="expression" dxfId="1460" priority="4" stopIfTrue="1">
      <formula>AND(OR(#REF!="COMPOSICAO",#REF!="INSUMO",#REF!&lt;&gt;""),#REF!&lt;&gt;"")</formula>
    </cfRule>
  </conditionalFormatting>
  <conditionalFormatting sqref="C1298">
    <cfRule type="expression" dxfId="1459" priority="1" stopIfTrue="1">
      <formula>AND(#REF!&lt;&gt;"COMPOSICAO",#REF!&lt;&gt;"INSUMO",#REF!&lt;&gt;"")</formula>
    </cfRule>
  </conditionalFormatting>
  <conditionalFormatting sqref="C1298">
    <cfRule type="expression" dxfId="1458" priority="2" stopIfTrue="1">
      <formula>AND(OR(#REF!="COMPOSICAO",#REF!="INSUMO",#REF!&lt;&gt;""),#REF!&lt;&gt;"")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ignoredErrors>
    <ignoredError sqref="D124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AC09-A31B-43A1-BAEA-DDA120A65D29}">
  <dimension ref="A1:G896"/>
  <sheetViews>
    <sheetView workbookViewId="0">
      <selection activeCell="G22" sqref="G22"/>
    </sheetView>
  </sheetViews>
  <sheetFormatPr defaultRowHeight="15" x14ac:dyDescent="0.25"/>
  <cols>
    <col min="1" max="1" width="11.140625" customWidth="1"/>
    <col min="2" max="2" width="43.42578125" customWidth="1"/>
    <col min="3" max="3" width="12" customWidth="1"/>
    <col min="4" max="4" width="12.42578125" customWidth="1"/>
    <col min="5" max="6" width="14.28515625" customWidth="1"/>
    <col min="7" max="7" width="13.42578125" bestFit="1" customWidth="1"/>
  </cols>
  <sheetData>
    <row r="1" spans="1:6" ht="15.75" thickBot="1" x14ac:dyDescent="0.3"/>
    <row r="2" spans="1:6" ht="15.75" thickBot="1" x14ac:dyDescent="0.3">
      <c r="A2" s="109" t="s">
        <v>13</v>
      </c>
      <c r="B2" s="110"/>
      <c r="C2" s="110"/>
      <c r="D2" s="110"/>
      <c r="E2" s="110"/>
      <c r="F2" s="111"/>
    </row>
    <row r="3" spans="1:6" ht="15.75" thickBot="1" x14ac:dyDescent="0.3">
      <c r="A3" s="75"/>
      <c r="B3" s="75"/>
      <c r="C3" s="75"/>
      <c r="D3" s="75"/>
      <c r="E3" s="75"/>
      <c r="F3" s="75"/>
    </row>
    <row r="4" spans="1:6" ht="15.75" thickBot="1" x14ac:dyDescent="0.3">
      <c r="A4" s="109" t="s">
        <v>17</v>
      </c>
      <c r="B4" s="110"/>
      <c r="C4" s="110"/>
      <c r="D4" s="110"/>
      <c r="E4" s="110"/>
      <c r="F4" s="111"/>
    </row>
    <row r="5" spans="1:6" ht="15.75" thickBot="1" x14ac:dyDescent="0.3">
      <c r="A5" s="75"/>
      <c r="B5" s="75"/>
      <c r="C5" s="75"/>
      <c r="D5" s="75"/>
      <c r="E5" s="75"/>
      <c r="F5" s="75"/>
    </row>
    <row r="6" spans="1:6" ht="15.75" thickBot="1" x14ac:dyDescent="0.3">
      <c r="A6" s="115" t="s">
        <v>0</v>
      </c>
      <c r="B6" s="116"/>
      <c r="C6" s="116"/>
      <c r="D6" s="116"/>
      <c r="E6" s="116"/>
      <c r="F6" s="117"/>
    </row>
    <row r="7" spans="1:6" ht="15.75" thickBot="1" x14ac:dyDescent="0.3">
      <c r="A7" s="75"/>
      <c r="B7" s="75"/>
      <c r="C7" s="75"/>
      <c r="D7" s="75"/>
      <c r="E7" s="75"/>
      <c r="F7" s="75"/>
    </row>
    <row r="8" spans="1:6" ht="15.75" thickBot="1" x14ac:dyDescent="0.3">
      <c r="A8" s="76"/>
      <c r="B8" s="77" t="s">
        <v>1</v>
      </c>
      <c r="C8" s="75"/>
      <c r="D8" s="75"/>
      <c r="E8" s="75"/>
      <c r="F8" s="30"/>
    </row>
    <row r="9" spans="1:6" ht="15.75" thickBot="1" x14ac:dyDescent="0.3">
      <c r="A9" s="78"/>
      <c r="B9" s="79" t="s">
        <v>2</v>
      </c>
      <c r="C9" s="75"/>
      <c r="D9" s="75"/>
      <c r="E9" s="80" t="s">
        <v>3</v>
      </c>
      <c r="F9" s="81"/>
    </row>
    <row r="10" spans="1:6" ht="23.25" thickBot="1" x14ac:dyDescent="0.3">
      <c r="A10" s="82" t="s">
        <v>571</v>
      </c>
      <c r="B10" s="83" t="s">
        <v>572</v>
      </c>
      <c r="C10" s="84"/>
      <c r="D10" s="85"/>
      <c r="E10" s="86"/>
      <c r="F10" s="87" t="s">
        <v>854</v>
      </c>
    </row>
    <row r="11" spans="1:6" x14ac:dyDescent="0.25">
      <c r="A11" s="88" t="s">
        <v>4</v>
      </c>
      <c r="B11" s="89" t="s">
        <v>5</v>
      </c>
      <c r="C11" s="89" t="s">
        <v>6</v>
      </c>
      <c r="D11" s="90" t="s">
        <v>7</v>
      </c>
      <c r="E11" s="91" t="s">
        <v>8</v>
      </c>
      <c r="F11" s="92" t="s">
        <v>9</v>
      </c>
    </row>
    <row r="12" spans="1:6" ht="22.5" x14ac:dyDescent="0.25">
      <c r="A12" s="55" t="s">
        <v>1164</v>
      </c>
      <c r="B12" s="93" t="s">
        <v>1165</v>
      </c>
      <c r="C12" s="94" t="s">
        <v>22</v>
      </c>
      <c r="D12" s="95">
        <v>0.1004</v>
      </c>
      <c r="E12" s="96"/>
      <c r="F12" s="97">
        <f>TRUNC(D12*E12,2)</f>
        <v>0</v>
      </c>
    </row>
    <row r="13" spans="1:6" x14ac:dyDescent="0.25">
      <c r="A13" s="57">
        <v>88310</v>
      </c>
      <c r="B13" s="93" t="s">
        <v>1166</v>
      </c>
      <c r="C13" s="94" t="s">
        <v>10</v>
      </c>
      <c r="D13" s="95">
        <v>0.1004016064257028</v>
      </c>
      <c r="E13" s="96"/>
      <c r="F13" s="97">
        <f t="shared" ref="F13:F16" si="0">TRUNC(D13*E13,2)</f>
        <v>0</v>
      </c>
    </row>
    <row r="14" spans="1:6" x14ac:dyDescent="0.25">
      <c r="A14" s="57">
        <v>88316</v>
      </c>
      <c r="B14" s="93" t="s">
        <v>11</v>
      </c>
      <c r="C14" s="94" t="s">
        <v>10</v>
      </c>
      <c r="D14" s="95">
        <v>0.1004016064257028</v>
      </c>
      <c r="E14" s="96"/>
      <c r="F14" s="97">
        <f t="shared" si="0"/>
        <v>0</v>
      </c>
    </row>
    <row r="15" spans="1:6" ht="22.5" x14ac:dyDescent="0.25">
      <c r="A15" s="56">
        <v>100301</v>
      </c>
      <c r="B15" s="93" t="s">
        <v>1167</v>
      </c>
      <c r="C15" s="94" t="s">
        <v>10</v>
      </c>
      <c r="D15" s="95">
        <v>0.1004016064257028</v>
      </c>
      <c r="E15" s="96"/>
      <c r="F15" s="97">
        <f t="shared" si="0"/>
        <v>0</v>
      </c>
    </row>
    <row r="16" spans="1:6" ht="15.75" thickBot="1" x14ac:dyDescent="0.3">
      <c r="A16" s="98" t="s">
        <v>1168</v>
      </c>
      <c r="B16" s="93" t="s">
        <v>1169</v>
      </c>
      <c r="C16" s="99" t="s">
        <v>179</v>
      </c>
      <c r="D16" s="95">
        <v>8.4500000000000006E-2</v>
      </c>
      <c r="E16" s="96"/>
      <c r="F16" s="97">
        <f t="shared" si="0"/>
        <v>0</v>
      </c>
    </row>
    <row r="17" spans="1:7" ht="15.75" thickBot="1" x14ac:dyDescent="0.3">
      <c r="A17" s="100"/>
      <c r="B17" s="101"/>
      <c r="C17" s="101"/>
      <c r="D17" s="102"/>
      <c r="E17" s="103" t="s">
        <v>12</v>
      </c>
      <c r="F17" s="104">
        <f>SUM(F12:F16)</f>
        <v>0</v>
      </c>
    </row>
    <row r="18" spans="1:7" ht="15.75" thickBot="1" x14ac:dyDescent="0.3">
      <c r="A18" s="105"/>
      <c r="B18" s="105"/>
      <c r="C18" s="105"/>
      <c r="D18" s="105"/>
      <c r="E18" s="105"/>
      <c r="F18" s="105"/>
    </row>
    <row r="19" spans="1:7" ht="15.75" thickBot="1" x14ac:dyDescent="0.3">
      <c r="A19" s="76"/>
      <c r="B19" s="77" t="s">
        <v>1</v>
      </c>
      <c r="C19" s="75"/>
      <c r="D19" s="75"/>
      <c r="E19" s="30"/>
      <c r="F19" s="30"/>
      <c r="G19" s="30"/>
    </row>
    <row r="20" spans="1:7" ht="15.75" thickBot="1" x14ac:dyDescent="0.3">
      <c r="A20" s="78"/>
      <c r="B20" s="79" t="s">
        <v>2</v>
      </c>
      <c r="C20" s="75"/>
      <c r="D20" s="75"/>
      <c r="E20" s="80" t="s">
        <v>3</v>
      </c>
      <c r="F20" s="81"/>
    </row>
    <row r="21" spans="1:7" ht="45.75" thickBot="1" x14ac:dyDescent="0.3">
      <c r="A21" s="82" t="s">
        <v>573</v>
      </c>
      <c r="B21" s="83" t="s">
        <v>574</v>
      </c>
      <c r="C21" s="84"/>
      <c r="D21" s="85"/>
      <c r="E21" s="86"/>
      <c r="F21" s="87" t="s">
        <v>854</v>
      </c>
    </row>
    <row r="22" spans="1:7" x14ac:dyDescent="0.25">
      <c r="A22" s="88" t="s">
        <v>4</v>
      </c>
      <c r="B22" s="89" t="s">
        <v>5</v>
      </c>
      <c r="C22" s="89" t="s">
        <v>6</v>
      </c>
      <c r="D22" s="90" t="s">
        <v>7</v>
      </c>
      <c r="E22" s="91" t="s">
        <v>8</v>
      </c>
      <c r="F22" s="92" t="s">
        <v>9</v>
      </c>
    </row>
    <row r="23" spans="1:7" x14ac:dyDescent="0.25">
      <c r="A23" s="57">
        <v>88310</v>
      </c>
      <c r="B23" s="93" t="s">
        <v>1166</v>
      </c>
      <c r="C23" s="94" t="s">
        <v>10</v>
      </c>
      <c r="D23" s="95">
        <v>0.75760000000000005</v>
      </c>
      <c r="E23" s="96"/>
      <c r="F23" s="97">
        <f t="shared" ref="F23:F28" si="1">TRUNC(D23*E23,2)</f>
        <v>0</v>
      </c>
    </row>
    <row r="24" spans="1:7" x14ac:dyDescent="0.25">
      <c r="A24" s="57">
        <v>88316</v>
      </c>
      <c r="B24" s="93" t="s">
        <v>11</v>
      </c>
      <c r="C24" s="94" t="s">
        <v>10</v>
      </c>
      <c r="D24" s="95">
        <v>0.75760000000000005</v>
      </c>
      <c r="E24" s="96"/>
      <c r="F24" s="97">
        <f t="shared" si="1"/>
        <v>0</v>
      </c>
    </row>
    <row r="25" spans="1:7" x14ac:dyDescent="0.25">
      <c r="A25" s="57">
        <v>3768</v>
      </c>
      <c r="B25" s="93" t="s">
        <v>1170</v>
      </c>
      <c r="C25" s="94" t="s">
        <v>51</v>
      </c>
      <c r="D25" s="95">
        <v>0.6</v>
      </c>
      <c r="E25" s="96"/>
      <c r="F25" s="97">
        <f t="shared" si="1"/>
        <v>0</v>
      </c>
    </row>
    <row r="26" spans="1:7" x14ac:dyDescent="0.25">
      <c r="A26" s="57">
        <v>5318</v>
      </c>
      <c r="B26" s="93" t="s">
        <v>1171</v>
      </c>
      <c r="C26" s="94" t="s">
        <v>829</v>
      </c>
      <c r="D26" s="95">
        <v>7.0000000000000007E-2</v>
      </c>
      <c r="E26" s="96"/>
      <c r="F26" s="97">
        <f t="shared" si="1"/>
        <v>0</v>
      </c>
    </row>
    <row r="27" spans="1:7" x14ac:dyDescent="0.25">
      <c r="A27" s="57" t="s">
        <v>1172</v>
      </c>
      <c r="B27" s="93" t="s">
        <v>1173</v>
      </c>
      <c r="C27" s="94" t="s">
        <v>1174</v>
      </c>
      <c r="D27" s="95">
        <v>3.3300000000000003E-2</v>
      </c>
      <c r="E27" s="96"/>
      <c r="F27" s="97">
        <f t="shared" si="1"/>
        <v>0</v>
      </c>
    </row>
    <row r="28" spans="1:7" ht="15.75" thickBot="1" x14ac:dyDescent="0.3">
      <c r="A28" s="57">
        <v>7288</v>
      </c>
      <c r="B28" s="93" t="s">
        <v>1175</v>
      </c>
      <c r="C28" s="94" t="s">
        <v>829</v>
      </c>
      <c r="D28" s="95">
        <v>0.16</v>
      </c>
      <c r="E28" s="96"/>
      <c r="F28" s="97">
        <f t="shared" si="1"/>
        <v>0</v>
      </c>
    </row>
    <row r="29" spans="1:7" ht="15.75" thickBot="1" x14ac:dyDescent="0.3">
      <c r="A29" s="100"/>
      <c r="B29" s="101"/>
      <c r="C29" s="101"/>
      <c r="D29" s="102"/>
      <c r="E29" s="103" t="s">
        <v>12</v>
      </c>
      <c r="F29" s="104">
        <f>SUM(F23:F28)</f>
        <v>0</v>
      </c>
    </row>
    <row r="30" spans="1:7" ht="15.75" thickBot="1" x14ac:dyDescent="0.3">
      <c r="A30" s="105"/>
      <c r="B30" s="105"/>
      <c r="C30" s="105"/>
      <c r="D30" s="105"/>
      <c r="E30" s="105"/>
      <c r="F30" s="105"/>
    </row>
    <row r="31" spans="1:7" ht="15.75" thickBot="1" x14ac:dyDescent="0.3">
      <c r="A31" s="76"/>
      <c r="B31" s="77" t="s">
        <v>1</v>
      </c>
      <c r="C31" s="75"/>
      <c r="D31" s="75"/>
      <c r="E31" s="30"/>
      <c r="F31" s="30"/>
    </row>
    <row r="32" spans="1:7" ht="15.75" thickBot="1" x14ac:dyDescent="0.3">
      <c r="A32" s="78"/>
      <c r="B32" s="79" t="s">
        <v>2</v>
      </c>
      <c r="C32" s="75"/>
      <c r="D32" s="75"/>
      <c r="E32" s="80" t="s">
        <v>3</v>
      </c>
      <c r="F32" s="81"/>
    </row>
    <row r="33" spans="1:6" ht="23.25" thickBot="1" x14ac:dyDescent="0.3">
      <c r="A33" s="82" t="s">
        <v>575</v>
      </c>
      <c r="B33" s="83" t="s">
        <v>576</v>
      </c>
      <c r="C33" s="84"/>
      <c r="D33" s="85"/>
      <c r="E33" s="86"/>
      <c r="F33" s="87" t="s">
        <v>854</v>
      </c>
    </row>
    <row r="34" spans="1:6" x14ac:dyDescent="0.25">
      <c r="A34" s="88" t="s">
        <v>4</v>
      </c>
      <c r="B34" s="89" t="s">
        <v>5</v>
      </c>
      <c r="C34" s="89" t="s">
        <v>6</v>
      </c>
      <c r="D34" s="90" t="s">
        <v>7</v>
      </c>
      <c r="E34" s="91" t="s">
        <v>8</v>
      </c>
      <c r="F34" s="92" t="s">
        <v>9</v>
      </c>
    </row>
    <row r="35" spans="1:6" x14ac:dyDescent="0.25">
      <c r="A35" s="57" t="s">
        <v>1176</v>
      </c>
      <c r="B35" s="93" t="s">
        <v>1177</v>
      </c>
      <c r="C35" s="94" t="s">
        <v>22</v>
      </c>
      <c r="D35" s="95">
        <v>0.25</v>
      </c>
      <c r="E35" s="96"/>
      <c r="F35" s="97">
        <f t="shared" ref="F35:F45" si="2">TRUNC(D35*E35,2)</f>
        <v>0</v>
      </c>
    </row>
    <row r="36" spans="1:6" x14ac:dyDescent="0.25">
      <c r="A36" s="57" t="s">
        <v>1178</v>
      </c>
      <c r="B36" s="93" t="s">
        <v>1179</v>
      </c>
      <c r="C36" s="94" t="s">
        <v>22</v>
      </c>
      <c r="D36" s="95">
        <v>0.25</v>
      </c>
      <c r="E36" s="96"/>
      <c r="F36" s="97">
        <f t="shared" si="2"/>
        <v>0</v>
      </c>
    </row>
    <row r="37" spans="1:6" x14ac:dyDescent="0.25">
      <c r="A37" s="57" t="s">
        <v>1180</v>
      </c>
      <c r="B37" s="93" t="s">
        <v>1181</v>
      </c>
      <c r="C37" s="94" t="s">
        <v>22</v>
      </c>
      <c r="D37" s="95">
        <v>0.25</v>
      </c>
      <c r="E37" s="96"/>
      <c r="F37" s="97">
        <f t="shared" si="2"/>
        <v>0</v>
      </c>
    </row>
    <row r="38" spans="1:6" x14ac:dyDescent="0.25">
      <c r="A38" s="57" t="s">
        <v>1182</v>
      </c>
      <c r="B38" s="93" t="s">
        <v>1183</v>
      </c>
      <c r="C38" s="94" t="s">
        <v>22</v>
      </c>
      <c r="D38" s="95">
        <v>0.25</v>
      </c>
      <c r="E38" s="96"/>
      <c r="F38" s="97">
        <f t="shared" si="2"/>
        <v>0</v>
      </c>
    </row>
    <row r="39" spans="1:6" x14ac:dyDescent="0.25">
      <c r="A39" s="57">
        <v>88315</v>
      </c>
      <c r="B39" s="93" t="s">
        <v>1184</v>
      </c>
      <c r="C39" s="94" t="s">
        <v>10</v>
      </c>
      <c r="D39" s="95">
        <v>0.5</v>
      </c>
      <c r="E39" s="96"/>
      <c r="F39" s="97">
        <f t="shared" si="2"/>
        <v>0</v>
      </c>
    </row>
    <row r="40" spans="1:6" ht="22.5" x14ac:dyDescent="0.25">
      <c r="A40" s="57">
        <v>88251</v>
      </c>
      <c r="B40" s="93" t="s">
        <v>941</v>
      </c>
      <c r="C40" s="94" t="s">
        <v>10</v>
      </c>
      <c r="D40" s="95">
        <v>0.5</v>
      </c>
      <c r="E40" s="96"/>
      <c r="F40" s="97">
        <f t="shared" si="2"/>
        <v>0</v>
      </c>
    </row>
    <row r="41" spans="1:6" x14ac:dyDescent="0.25">
      <c r="A41" s="57">
        <v>88316</v>
      </c>
      <c r="B41" s="93" t="s">
        <v>11</v>
      </c>
      <c r="C41" s="94" t="s">
        <v>10</v>
      </c>
      <c r="D41" s="95">
        <v>0.5</v>
      </c>
      <c r="E41" s="96"/>
      <c r="F41" s="97">
        <f t="shared" si="2"/>
        <v>0</v>
      </c>
    </row>
    <row r="42" spans="1:6" x14ac:dyDescent="0.25">
      <c r="A42" s="57">
        <v>11046</v>
      </c>
      <c r="B42" s="93" t="s">
        <v>1185</v>
      </c>
      <c r="C42" s="94" t="s">
        <v>179</v>
      </c>
      <c r="D42" s="95">
        <v>10</v>
      </c>
      <c r="E42" s="96"/>
      <c r="F42" s="97">
        <f t="shared" si="2"/>
        <v>0</v>
      </c>
    </row>
    <row r="43" spans="1:6" x14ac:dyDescent="0.25">
      <c r="A43" s="57" t="s">
        <v>1186</v>
      </c>
      <c r="B43" s="93" t="s">
        <v>1187</v>
      </c>
      <c r="C43" s="94" t="s">
        <v>178</v>
      </c>
      <c r="D43" s="95">
        <v>0.4</v>
      </c>
      <c r="E43" s="96"/>
      <c r="F43" s="97">
        <f t="shared" si="2"/>
        <v>0</v>
      </c>
    </row>
    <row r="44" spans="1:6" x14ac:dyDescent="0.25">
      <c r="A44" s="57" t="s">
        <v>1188</v>
      </c>
      <c r="B44" s="93" t="s">
        <v>1189</v>
      </c>
      <c r="C44" s="94" t="s">
        <v>178</v>
      </c>
      <c r="D44" s="95">
        <v>1</v>
      </c>
      <c r="E44" s="96"/>
      <c r="F44" s="97">
        <f t="shared" si="2"/>
        <v>0</v>
      </c>
    </row>
    <row r="45" spans="1:6" ht="23.25" thickBot="1" x14ac:dyDescent="0.3">
      <c r="A45" s="57" t="s">
        <v>571</v>
      </c>
      <c r="B45" s="93" t="s">
        <v>1190</v>
      </c>
      <c r="C45" s="94" t="s">
        <v>178</v>
      </c>
      <c r="D45" s="95">
        <v>1</v>
      </c>
      <c r="E45" s="96"/>
      <c r="F45" s="97">
        <f t="shared" si="2"/>
        <v>0</v>
      </c>
    </row>
    <row r="46" spans="1:6" ht="15.75" thickBot="1" x14ac:dyDescent="0.3">
      <c r="A46" s="100"/>
      <c r="B46" s="101"/>
      <c r="C46" s="101"/>
      <c r="D46" s="102"/>
      <c r="E46" s="103" t="s">
        <v>12</v>
      </c>
      <c r="F46" s="104">
        <f>SUM(F35:F45)</f>
        <v>0</v>
      </c>
    </row>
    <row r="47" spans="1:6" ht="15.75" thickBot="1" x14ac:dyDescent="0.3">
      <c r="A47" s="75"/>
      <c r="B47" s="75"/>
      <c r="C47" s="75"/>
      <c r="D47" s="75"/>
      <c r="E47" s="75"/>
      <c r="F47" s="75"/>
    </row>
    <row r="48" spans="1:6" ht="15.75" thickBot="1" x14ac:dyDescent="0.3">
      <c r="A48" s="76"/>
      <c r="B48" s="77" t="s">
        <v>1</v>
      </c>
      <c r="C48" s="75"/>
      <c r="D48" s="75"/>
      <c r="E48" s="30"/>
      <c r="F48" s="30"/>
    </row>
    <row r="49" spans="1:6" ht="15.75" thickBot="1" x14ac:dyDescent="0.3">
      <c r="A49" s="78"/>
      <c r="B49" s="79" t="s">
        <v>2</v>
      </c>
      <c r="C49" s="75"/>
      <c r="D49" s="75"/>
      <c r="E49" s="80" t="s">
        <v>3</v>
      </c>
      <c r="F49" s="81"/>
    </row>
    <row r="50" spans="1:6" ht="23.25" thickBot="1" x14ac:dyDescent="0.3">
      <c r="A50" s="82" t="s">
        <v>577</v>
      </c>
      <c r="B50" s="83" t="s">
        <v>578</v>
      </c>
      <c r="C50" s="84"/>
      <c r="D50" s="85"/>
      <c r="E50" s="86"/>
      <c r="F50" s="87" t="s">
        <v>854</v>
      </c>
    </row>
    <row r="51" spans="1:6" x14ac:dyDescent="0.25">
      <c r="A51" s="88" t="s">
        <v>4</v>
      </c>
      <c r="B51" s="89" t="s">
        <v>5</v>
      </c>
      <c r="C51" s="89" t="s">
        <v>6</v>
      </c>
      <c r="D51" s="90" t="s">
        <v>7</v>
      </c>
      <c r="E51" s="91" t="s">
        <v>8</v>
      </c>
      <c r="F51" s="92" t="s">
        <v>9</v>
      </c>
    </row>
    <row r="52" spans="1:6" x14ac:dyDescent="0.25">
      <c r="A52" s="57" t="s">
        <v>1176</v>
      </c>
      <c r="B52" s="93" t="s">
        <v>1177</v>
      </c>
      <c r="C52" s="94" t="s">
        <v>22</v>
      </c>
      <c r="D52" s="95">
        <v>0.5</v>
      </c>
      <c r="E52" s="96"/>
      <c r="F52" s="97">
        <f t="shared" ref="F52:F68" si="3">TRUNC(D52*E52,2)</f>
        <v>0</v>
      </c>
    </row>
    <row r="53" spans="1:6" x14ac:dyDescent="0.25">
      <c r="A53" s="57" t="s">
        <v>1178</v>
      </c>
      <c r="B53" s="93" t="s">
        <v>1179</v>
      </c>
      <c r="C53" s="94" t="s">
        <v>22</v>
      </c>
      <c r="D53" s="95">
        <v>0.5</v>
      </c>
      <c r="E53" s="96"/>
      <c r="F53" s="97">
        <f t="shared" si="3"/>
        <v>0</v>
      </c>
    </row>
    <row r="54" spans="1:6" x14ac:dyDescent="0.25">
      <c r="A54" s="57" t="s">
        <v>1180</v>
      </c>
      <c r="B54" s="93" t="s">
        <v>1181</v>
      </c>
      <c r="C54" s="94" t="s">
        <v>22</v>
      </c>
      <c r="D54" s="95">
        <v>0.5</v>
      </c>
      <c r="E54" s="96"/>
      <c r="F54" s="97">
        <f t="shared" si="3"/>
        <v>0</v>
      </c>
    </row>
    <row r="55" spans="1:6" x14ac:dyDescent="0.25">
      <c r="A55" s="57" t="s">
        <v>1182</v>
      </c>
      <c r="B55" s="93" t="s">
        <v>1183</v>
      </c>
      <c r="C55" s="94" t="s">
        <v>22</v>
      </c>
      <c r="D55" s="95">
        <v>0.5</v>
      </c>
      <c r="E55" s="96"/>
      <c r="F55" s="97">
        <f t="shared" si="3"/>
        <v>0</v>
      </c>
    </row>
    <row r="56" spans="1:6" x14ac:dyDescent="0.25">
      <c r="A56" s="57">
        <v>88315</v>
      </c>
      <c r="B56" s="93" t="s">
        <v>1184</v>
      </c>
      <c r="C56" s="94" t="s">
        <v>10</v>
      </c>
      <c r="D56" s="95">
        <v>1</v>
      </c>
      <c r="E56" s="96"/>
      <c r="F56" s="97">
        <f t="shared" si="3"/>
        <v>0</v>
      </c>
    </row>
    <row r="57" spans="1:6" ht="22.5" x14ac:dyDescent="0.25">
      <c r="A57" s="57">
        <v>88251</v>
      </c>
      <c r="B57" s="93" t="s">
        <v>941</v>
      </c>
      <c r="C57" s="94" t="s">
        <v>10</v>
      </c>
      <c r="D57" s="95">
        <v>1</v>
      </c>
      <c r="E57" s="96"/>
      <c r="F57" s="97">
        <f t="shared" si="3"/>
        <v>0</v>
      </c>
    </row>
    <row r="58" spans="1:6" x14ac:dyDescent="0.25">
      <c r="A58" s="57">
        <v>88316</v>
      </c>
      <c r="B58" s="93" t="s">
        <v>11</v>
      </c>
      <c r="C58" s="94" t="s">
        <v>10</v>
      </c>
      <c r="D58" s="95">
        <v>1</v>
      </c>
      <c r="E58" s="96"/>
      <c r="F58" s="97">
        <f t="shared" si="3"/>
        <v>0</v>
      </c>
    </row>
    <row r="59" spans="1:6" x14ac:dyDescent="0.25">
      <c r="A59" s="57" t="s">
        <v>1191</v>
      </c>
      <c r="B59" s="93" t="s">
        <v>1192</v>
      </c>
      <c r="C59" s="94" t="s">
        <v>179</v>
      </c>
      <c r="D59" s="95">
        <v>0.38</v>
      </c>
      <c r="E59" s="96"/>
      <c r="F59" s="97">
        <f t="shared" si="3"/>
        <v>0</v>
      </c>
    </row>
    <row r="60" spans="1:6" x14ac:dyDescent="0.25">
      <c r="A60" s="57" t="s">
        <v>1193</v>
      </c>
      <c r="B60" s="93" t="s">
        <v>1194</v>
      </c>
      <c r="C60" s="94" t="s">
        <v>179</v>
      </c>
      <c r="D60" s="95">
        <v>0.91400000000000003</v>
      </c>
      <c r="E60" s="96"/>
      <c r="F60" s="97">
        <f t="shared" si="3"/>
        <v>0</v>
      </c>
    </row>
    <row r="61" spans="1:6" x14ac:dyDescent="0.25">
      <c r="A61" s="57" t="s">
        <v>1195</v>
      </c>
      <c r="B61" s="93" t="s">
        <v>1196</v>
      </c>
      <c r="C61" s="94" t="s">
        <v>178</v>
      </c>
      <c r="D61" s="95">
        <v>1</v>
      </c>
      <c r="E61" s="96"/>
      <c r="F61" s="97">
        <f t="shared" si="3"/>
        <v>0</v>
      </c>
    </row>
    <row r="62" spans="1:6" ht="22.5" x14ac:dyDescent="0.25">
      <c r="A62" s="57" t="s">
        <v>571</v>
      </c>
      <c r="B62" s="93" t="s">
        <v>1190</v>
      </c>
      <c r="C62" s="94" t="s">
        <v>178</v>
      </c>
      <c r="D62" s="95">
        <v>1</v>
      </c>
      <c r="E62" s="96"/>
      <c r="F62" s="97">
        <f t="shared" si="3"/>
        <v>0</v>
      </c>
    </row>
    <row r="63" spans="1:6" x14ac:dyDescent="0.25">
      <c r="A63" s="57" t="s">
        <v>1197</v>
      </c>
      <c r="B63" s="93" t="s">
        <v>1198</v>
      </c>
      <c r="C63" s="94" t="s">
        <v>113</v>
      </c>
      <c r="D63" s="95">
        <v>4.0999999999999996</v>
      </c>
      <c r="E63" s="96"/>
      <c r="F63" s="97">
        <f t="shared" si="3"/>
        <v>0</v>
      </c>
    </row>
    <row r="64" spans="1:6" ht="22.5" x14ac:dyDescent="0.25">
      <c r="A64" s="57" t="s">
        <v>1199</v>
      </c>
      <c r="B64" s="93" t="s">
        <v>1200</v>
      </c>
      <c r="C64" s="94" t="s">
        <v>51</v>
      </c>
      <c r="D64" s="95">
        <v>1.3332999999999999</v>
      </c>
      <c r="E64" s="96"/>
      <c r="F64" s="97">
        <f t="shared" si="3"/>
        <v>0</v>
      </c>
    </row>
    <row r="65" spans="1:6" ht="22.5" x14ac:dyDescent="0.25">
      <c r="A65" s="57" t="s">
        <v>1201</v>
      </c>
      <c r="B65" s="93" t="s">
        <v>1202</v>
      </c>
      <c r="C65" s="94" t="s">
        <v>51</v>
      </c>
      <c r="D65" s="95">
        <v>2</v>
      </c>
      <c r="E65" s="96"/>
      <c r="F65" s="97">
        <f t="shared" si="3"/>
        <v>0</v>
      </c>
    </row>
    <row r="66" spans="1:6" x14ac:dyDescent="0.25">
      <c r="A66" s="57" t="s">
        <v>1203</v>
      </c>
      <c r="B66" s="93" t="s">
        <v>1204</v>
      </c>
      <c r="C66" s="94" t="s">
        <v>178</v>
      </c>
      <c r="D66" s="95">
        <v>1.4</v>
      </c>
      <c r="E66" s="96"/>
      <c r="F66" s="97">
        <f t="shared" si="3"/>
        <v>0</v>
      </c>
    </row>
    <row r="67" spans="1:6" x14ac:dyDescent="0.25">
      <c r="A67" s="57" t="s">
        <v>1205</v>
      </c>
      <c r="B67" s="93" t="s">
        <v>1206</v>
      </c>
      <c r="C67" s="94" t="s">
        <v>113</v>
      </c>
      <c r="D67" s="95">
        <v>4</v>
      </c>
      <c r="E67" s="96"/>
      <c r="F67" s="97">
        <f t="shared" si="3"/>
        <v>0</v>
      </c>
    </row>
    <row r="68" spans="1:6" ht="15.75" thickBot="1" x14ac:dyDescent="0.3">
      <c r="A68" s="57" t="s">
        <v>1207</v>
      </c>
      <c r="B68" s="93" t="s">
        <v>1208</v>
      </c>
      <c r="C68" s="94" t="s">
        <v>113</v>
      </c>
      <c r="D68" s="95">
        <v>0.1</v>
      </c>
      <c r="E68" s="96"/>
      <c r="F68" s="97">
        <f t="shared" si="3"/>
        <v>0</v>
      </c>
    </row>
    <row r="69" spans="1:6" ht="15.75" thickBot="1" x14ac:dyDescent="0.3">
      <c r="A69" s="100"/>
      <c r="B69" s="101"/>
      <c r="C69" s="101"/>
      <c r="D69" s="102"/>
      <c r="E69" s="103" t="s">
        <v>12</v>
      </c>
      <c r="F69" s="104">
        <f>SUM(F52:F68)</f>
        <v>0</v>
      </c>
    </row>
    <row r="70" spans="1:6" ht="15.75" thickBot="1" x14ac:dyDescent="0.3">
      <c r="A70" s="105"/>
      <c r="B70" s="105"/>
      <c r="C70" s="105"/>
      <c r="D70" s="105"/>
      <c r="E70" s="105"/>
      <c r="F70" s="105"/>
    </row>
    <row r="71" spans="1:6" ht="15.75" thickBot="1" x14ac:dyDescent="0.3">
      <c r="A71" s="76"/>
      <c r="B71" s="77" t="s">
        <v>1</v>
      </c>
      <c r="C71" s="75"/>
      <c r="D71" s="75"/>
      <c r="E71" s="30"/>
      <c r="F71" s="30"/>
    </row>
    <row r="72" spans="1:6" ht="15.75" thickBot="1" x14ac:dyDescent="0.3">
      <c r="A72" s="78"/>
      <c r="B72" s="79" t="s">
        <v>2</v>
      </c>
      <c r="C72" s="75"/>
      <c r="D72" s="75"/>
      <c r="E72" s="80" t="s">
        <v>3</v>
      </c>
      <c r="F72" s="81"/>
    </row>
    <row r="73" spans="1:6" ht="45.75" thickBot="1" x14ac:dyDescent="0.3">
      <c r="A73" s="82" t="s">
        <v>579</v>
      </c>
      <c r="B73" s="83" t="s">
        <v>580</v>
      </c>
      <c r="C73" s="84"/>
      <c r="D73" s="85"/>
      <c r="E73" s="86"/>
      <c r="F73" s="87" t="s">
        <v>831</v>
      </c>
    </row>
    <row r="74" spans="1:6" x14ac:dyDescent="0.25">
      <c r="A74" s="88" t="s">
        <v>4</v>
      </c>
      <c r="B74" s="89" t="s">
        <v>5</v>
      </c>
      <c r="C74" s="89" t="s">
        <v>6</v>
      </c>
      <c r="D74" s="90" t="s">
        <v>7</v>
      </c>
      <c r="E74" s="91" t="s">
        <v>8</v>
      </c>
      <c r="F74" s="92" t="s">
        <v>9</v>
      </c>
    </row>
    <row r="75" spans="1:6" ht="22.5" x14ac:dyDescent="0.25">
      <c r="A75" s="57" t="s">
        <v>1209</v>
      </c>
      <c r="B75" s="93" t="s">
        <v>1210</v>
      </c>
      <c r="C75" s="94" t="s">
        <v>22</v>
      </c>
      <c r="D75" s="95">
        <v>0.1673</v>
      </c>
      <c r="E75" s="96"/>
      <c r="F75" s="97">
        <f t="shared" ref="F75:F85" si="4">TRUNC(D75*E75,2)</f>
        <v>0</v>
      </c>
    </row>
    <row r="76" spans="1:6" ht="22.5" x14ac:dyDescent="0.25">
      <c r="A76" s="57" t="s">
        <v>1209</v>
      </c>
      <c r="B76" s="93" t="s">
        <v>1210</v>
      </c>
      <c r="C76" s="94" t="s">
        <v>23</v>
      </c>
      <c r="D76" s="95">
        <v>0.39050000000000001</v>
      </c>
      <c r="E76" s="96"/>
      <c r="F76" s="97">
        <f t="shared" si="4"/>
        <v>0</v>
      </c>
    </row>
    <row r="77" spans="1:6" x14ac:dyDescent="0.25">
      <c r="A77" s="57">
        <v>88315</v>
      </c>
      <c r="B77" s="93" t="s">
        <v>1184</v>
      </c>
      <c r="C77" s="94" t="s">
        <v>10</v>
      </c>
      <c r="D77" s="95">
        <v>0.56000000000000005</v>
      </c>
      <c r="E77" s="96"/>
      <c r="F77" s="97">
        <f t="shared" si="4"/>
        <v>0</v>
      </c>
    </row>
    <row r="78" spans="1:6" ht="22.5" x14ac:dyDescent="0.25">
      <c r="A78" s="57">
        <v>88251</v>
      </c>
      <c r="B78" s="93" t="s">
        <v>941</v>
      </c>
      <c r="C78" s="94" t="s">
        <v>10</v>
      </c>
      <c r="D78" s="95">
        <v>0.67</v>
      </c>
      <c r="E78" s="96"/>
      <c r="F78" s="97">
        <f t="shared" si="4"/>
        <v>0</v>
      </c>
    </row>
    <row r="79" spans="1:6" x14ac:dyDescent="0.25">
      <c r="A79" s="57">
        <v>88316</v>
      </c>
      <c r="B79" s="93" t="s">
        <v>11</v>
      </c>
      <c r="C79" s="94" t="s">
        <v>10</v>
      </c>
      <c r="D79" s="95">
        <v>0.22</v>
      </c>
      <c r="E79" s="96"/>
      <c r="F79" s="97">
        <f t="shared" si="4"/>
        <v>0</v>
      </c>
    </row>
    <row r="80" spans="1:6" ht="22.5" x14ac:dyDescent="0.25">
      <c r="A80" s="57" t="s">
        <v>575</v>
      </c>
      <c r="B80" s="93" t="s">
        <v>1211</v>
      </c>
      <c r="C80" s="94" t="s">
        <v>178</v>
      </c>
      <c r="D80" s="95">
        <v>0.43</v>
      </c>
      <c r="E80" s="96"/>
      <c r="F80" s="97">
        <f t="shared" si="4"/>
        <v>0</v>
      </c>
    </row>
    <row r="81" spans="1:6" ht="22.5" x14ac:dyDescent="0.25">
      <c r="A81" s="57" t="s">
        <v>1212</v>
      </c>
      <c r="B81" s="93" t="s">
        <v>1213</v>
      </c>
      <c r="C81" s="94" t="s">
        <v>179</v>
      </c>
      <c r="D81" s="95">
        <v>1.0581199999999999</v>
      </c>
      <c r="E81" s="96"/>
      <c r="F81" s="97">
        <f t="shared" si="4"/>
        <v>0</v>
      </c>
    </row>
    <row r="82" spans="1:6" x14ac:dyDescent="0.25">
      <c r="A82" s="57" t="s">
        <v>1214</v>
      </c>
      <c r="B82" s="93" t="s">
        <v>1215</v>
      </c>
      <c r="C82" s="94" t="s">
        <v>179</v>
      </c>
      <c r="D82" s="95">
        <v>10.212879395427906</v>
      </c>
      <c r="E82" s="96"/>
      <c r="F82" s="97">
        <f t="shared" si="4"/>
        <v>0</v>
      </c>
    </row>
    <row r="83" spans="1:6" x14ac:dyDescent="0.25">
      <c r="A83" s="57">
        <v>94970</v>
      </c>
      <c r="B83" s="93" t="s">
        <v>825</v>
      </c>
      <c r="C83" s="94" t="s">
        <v>28</v>
      </c>
      <c r="D83" s="95">
        <v>1.7999999999999999E-2</v>
      </c>
      <c r="E83" s="96"/>
      <c r="F83" s="97">
        <f t="shared" si="4"/>
        <v>0</v>
      </c>
    </row>
    <row r="84" spans="1:6" x14ac:dyDescent="0.25">
      <c r="A84" s="57">
        <v>93358</v>
      </c>
      <c r="B84" s="93" t="s">
        <v>1216</v>
      </c>
      <c r="C84" s="94" t="s">
        <v>28</v>
      </c>
      <c r="D84" s="95">
        <v>1.7999999999999999E-2</v>
      </c>
      <c r="E84" s="96"/>
      <c r="F84" s="97">
        <f t="shared" si="4"/>
        <v>0</v>
      </c>
    </row>
    <row r="85" spans="1:6" ht="15.75" thickBot="1" x14ac:dyDescent="0.3">
      <c r="A85" s="57" t="s">
        <v>573</v>
      </c>
      <c r="B85" s="93" t="s">
        <v>1217</v>
      </c>
      <c r="C85" s="94" t="s">
        <v>178</v>
      </c>
      <c r="D85" s="95">
        <v>0.43</v>
      </c>
      <c r="E85" s="96"/>
      <c r="F85" s="97">
        <f t="shared" si="4"/>
        <v>0</v>
      </c>
    </row>
    <row r="86" spans="1:6" ht="15.75" thickBot="1" x14ac:dyDescent="0.3">
      <c r="A86" s="100"/>
      <c r="B86" s="101"/>
      <c r="C86" s="101"/>
      <c r="D86" s="102"/>
      <c r="E86" s="103" t="s">
        <v>12</v>
      </c>
      <c r="F86" s="104">
        <f>SUM(F75:F85)</f>
        <v>0</v>
      </c>
    </row>
    <row r="87" spans="1:6" ht="15.75" thickBot="1" x14ac:dyDescent="0.3">
      <c r="A87" s="105"/>
      <c r="B87" s="105"/>
      <c r="C87" s="105"/>
      <c r="D87" s="105"/>
      <c r="E87" s="105"/>
      <c r="F87" s="105"/>
    </row>
    <row r="88" spans="1:6" ht="15.75" thickBot="1" x14ac:dyDescent="0.3">
      <c r="A88" s="76"/>
      <c r="B88" s="77" t="s">
        <v>1</v>
      </c>
      <c r="C88" s="75"/>
      <c r="D88" s="75"/>
      <c r="E88" s="30"/>
      <c r="F88" s="30"/>
    </row>
    <row r="89" spans="1:6" ht="15.75" thickBot="1" x14ac:dyDescent="0.3">
      <c r="A89" s="78"/>
      <c r="B89" s="79" t="s">
        <v>2</v>
      </c>
      <c r="C89" s="75"/>
      <c r="D89" s="75"/>
      <c r="E89" s="80" t="s">
        <v>3</v>
      </c>
      <c r="F89" s="81"/>
    </row>
    <row r="90" spans="1:6" ht="45.75" thickBot="1" x14ac:dyDescent="0.3">
      <c r="A90" s="82" t="s">
        <v>581</v>
      </c>
      <c r="B90" s="83" t="s">
        <v>582</v>
      </c>
      <c r="C90" s="84"/>
      <c r="D90" s="85"/>
      <c r="E90" s="86"/>
      <c r="F90" s="87" t="s">
        <v>831</v>
      </c>
    </row>
    <row r="91" spans="1:6" x14ac:dyDescent="0.25">
      <c r="A91" s="88" t="s">
        <v>4</v>
      </c>
      <c r="B91" s="89" t="s">
        <v>5</v>
      </c>
      <c r="C91" s="89" t="s">
        <v>6</v>
      </c>
      <c r="D91" s="90" t="s">
        <v>7</v>
      </c>
      <c r="E91" s="91" t="s">
        <v>8</v>
      </c>
      <c r="F91" s="92" t="s">
        <v>9</v>
      </c>
    </row>
    <row r="92" spans="1:6" ht="22.5" x14ac:dyDescent="0.25">
      <c r="A92" s="57" t="s">
        <v>1209</v>
      </c>
      <c r="B92" s="93" t="s">
        <v>1210</v>
      </c>
      <c r="C92" s="94" t="s">
        <v>22</v>
      </c>
      <c r="D92" s="95">
        <v>0.16089999999999999</v>
      </c>
      <c r="E92" s="96"/>
      <c r="F92" s="97">
        <f t="shared" ref="F92:F102" si="5">TRUNC(D92*E92,2)</f>
        <v>0</v>
      </c>
    </row>
    <row r="93" spans="1:6" ht="22.5" x14ac:dyDescent="0.25">
      <c r="A93" s="57" t="s">
        <v>1209</v>
      </c>
      <c r="B93" s="93" t="s">
        <v>1210</v>
      </c>
      <c r="C93" s="94" t="s">
        <v>23</v>
      </c>
      <c r="D93" s="95">
        <v>0.37540000000000001</v>
      </c>
      <c r="E93" s="96"/>
      <c r="F93" s="97">
        <f t="shared" si="5"/>
        <v>0</v>
      </c>
    </row>
    <row r="94" spans="1:6" x14ac:dyDescent="0.25">
      <c r="A94" s="57">
        <v>88315</v>
      </c>
      <c r="B94" s="93" t="s">
        <v>1184</v>
      </c>
      <c r="C94" s="94" t="s">
        <v>10</v>
      </c>
      <c r="D94" s="95">
        <v>0.54</v>
      </c>
      <c r="E94" s="96"/>
      <c r="F94" s="97">
        <f t="shared" si="5"/>
        <v>0</v>
      </c>
    </row>
    <row r="95" spans="1:6" ht="22.5" x14ac:dyDescent="0.25">
      <c r="A95" s="57">
        <v>88251</v>
      </c>
      <c r="B95" s="93" t="s">
        <v>941</v>
      </c>
      <c r="C95" s="94" t="s">
        <v>10</v>
      </c>
      <c r="D95" s="95">
        <v>0.67</v>
      </c>
      <c r="E95" s="96"/>
      <c r="F95" s="97">
        <f t="shared" si="5"/>
        <v>0</v>
      </c>
    </row>
    <row r="96" spans="1:6" x14ac:dyDescent="0.25">
      <c r="A96" s="57">
        <v>88316</v>
      </c>
      <c r="B96" s="93" t="s">
        <v>11</v>
      </c>
      <c r="C96" s="94" t="s">
        <v>10</v>
      </c>
      <c r="D96" s="95">
        <v>0.2</v>
      </c>
      <c r="E96" s="96"/>
      <c r="F96" s="97">
        <f t="shared" si="5"/>
        <v>0</v>
      </c>
    </row>
    <row r="97" spans="1:6" ht="22.5" x14ac:dyDescent="0.25">
      <c r="A97" s="57" t="s">
        <v>575</v>
      </c>
      <c r="B97" s="93" t="s">
        <v>1211</v>
      </c>
      <c r="C97" s="94" t="s">
        <v>178</v>
      </c>
      <c r="D97" s="95">
        <v>0.3</v>
      </c>
      <c r="E97" s="96"/>
      <c r="F97" s="97">
        <f t="shared" si="5"/>
        <v>0</v>
      </c>
    </row>
    <row r="98" spans="1:6" ht="22.5" x14ac:dyDescent="0.25">
      <c r="A98" s="57" t="s">
        <v>1212</v>
      </c>
      <c r="B98" s="93" t="s">
        <v>1213</v>
      </c>
      <c r="C98" s="94" t="s">
        <v>179</v>
      </c>
      <c r="D98" s="95">
        <v>1.0581199999999999</v>
      </c>
      <c r="E98" s="96"/>
      <c r="F98" s="97">
        <f t="shared" si="5"/>
        <v>0</v>
      </c>
    </row>
    <row r="99" spans="1:6" x14ac:dyDescent="0.25">
      <c r="A99" s="57" t="s">
        <v>1214</v>
      </c>
      <c r="B99" s="93" t="s">
        <v>1215</v>
      </c>
      <c r="C99" s="94" t="s">
        <v>179</v>
      </c>
      <c r="D99" s="95">
        <v>9.3082844966900442</v>
      </c>
      <c r="E99" s="96"/>
      <c r="F99" s="97">
        <f t="shared" si="5"/>
        <v>0</v>
      </c>
    </row>
    <row r="100" spans="1:6" x14ac:dyDescent="0.25">
      <c r="A100" s="57">
        <v>94970</v>
      </c>
      <c r="B100" s="93" t="s">
        <v>825</v>
      </c>
      <c r="C100" s="94" t="s">
        <v>28</v>
      </c>
      <c r="D100" s="95">
        <v>1.7999999999999999E-2</v>
      </c>
      <c r="E100" s="96"/>
      <c r="F100" s="97">
        <f t="shared" si="5"/>
        <v>0</v>
      </c>
    </row>
    <row r="101" spans="1:6" x14ac:dyDescent="0.25">
      <c r="A101" s="57">
        <v>93358</v>
      </c>
      <c r="B101" s="93" t="s">
        <v>1216</v>
      </c>
      <c r="C101" s="94" t="s">
        <v>28</v>
      </c>
      <c r="D101" s="95">
        <v>1.7999999999999999E-2</v>
      </c>
      <c r="E101" s="96"/>
      <c r="F101" s="97">
        <f t="shared" si="5"/>
        <v>0</v>
      </c>
    </row>
    <row r="102" spans="1:6" ht="15.75" thickBot="1" x14ac:dyDescent="0.3">
      <c r="A102" s="57" t="s">
        <v>573</v>
      </c>
      <c r="B102" s="93" t="s">
        <v>1217</v>
      </c>
      <c r="C102" s="94" t="s">
        <v>178</v>
      </c>
      <c r="D102" s="95">
        <v>0.3</v>
      </c>
      <c r="E102" s="96"/>
      <c r="F102" s="97">
        <f t="shared" si="5"/>
        <v>0</v>
      </c>
    </row>
    <row r="103" spans="1:6" ht="15.75" thickBot="1" x14ac:dyDescent="0.3">
      <c r="A103" s="100"/>
      <c r="B103" s="101"/>
      <c r="C103" s="101"/>
      <c r="D103" s="102"/>
      <c r="E103" s="103" t="s">
        <v>12</v>
      </c>
      <c r="F103" s="104">
        <f>SUM(F92:F102)</f>
        <v>0</v>
      </c>
    </row>
    <row r="104" spans="1:6" ht="15.75" thickBot="1" x14ac:dyDescent="0.3">
      <c r="A104" s="105"/>
      <c r="B104" s="105"/>
      <c r="C104" s="105"/>
      <c r="D104" s="105"/>
      <c r="E104" s="105"/>
      <c r="F104" s="105"/>
    </row>
    <row r="105" spans="1:6" ht="15.75" thickBot="1" x14ac:dyDescent="0.3">
      <c r="A105" s="76"/>
      <c r="B105" s="77" t="s">
        <v>1</v>
      </c>
      <c r="C105" s="75"/>
      <c r="D105" s="75"/>
      <c r="E105" s="30"/>
      <c r="F105" s="30"/>
    </row>
    <row r="106" spans="1:6" ht="15.75" thickBot="1" x14ac:dyDescent="0.3">
      <c r="A106" s="78"/>
      <c r="B106" s="79" t="s">
        <v>2</v>
      </c>
      <c r="C106" s="75"/>
      <c r="D106" s="75"/>
      <c r="E106" s="80" t="s">
        <v>3</v>
      </c>
      <c r="F106" s="81"/>
    </row>
    <row r="107" spans="1:6" ht="45.75" thickBot="1" x14ac:dyDescent="0.3">
      <c r="A107" s="82" t="s">
        <v>583</v>
      </c>
      <c r="B107" s="83" t="s">
        <v>584</v>
      </c>
      <c r="C107" s="84"/>
      <c r="D107" s="85"/>
      <c r="E107" s="86"/>
      <c r="F107" s="87" t="s">
        <v>831</v>
      </c>
    </row>
    <row r="108" spans="1:6" x14ac:dyDescent="0.25">
      <c r="A108" s="88" t="s">
        <v>4</v>
      </c>
      <c r="B108" s="89" t="s">
        <v>5</v>
      </c>
      <c r="C108" s="89" t="s">
        <v>6</v>
      </c>
      <c r="D108" s="90" t="s">
        <v>7</v>
      </c>
      <c r="E108" s="91" t="s">
        <v>8</v>
      </c>
      <c r="F108" s="92" t="s">
        <v>9</v>
      </c>
    </row>
    <row r="109" spans="1:6" ht="22.5" x14ac:dyDescent="0.25">
      <c r="A109" s="57" t="s">
        <v>1209</v>
      </c>
      <c r="B109" s="93" t="s">
        <v>1210</v>
      </c>
      <c r="C109" s="94" t="s">
        <v>22</v>
      </c>
      <c r="D109" s="95">
        <v>0.15210000000000001</v>
      </c>
      <c r="E109" s="96"/>
      <c r="F109" s="97">
        <f t="shared" ref="F109:F119" si="6">TRUNC(D109*E109,2)</f>
        <v>0</v>
      </c>
    </row>
    <row r="110" spans="1:6" ht="22.5" x14ac:dyDescent="0.25">
      <c r="A110" s="57" t="s">
        <v>1209</v>
      </c>
      <c r="B110" s="93" t="s">
        <v>1210</v>
      </c>
      <c r="C110" s="94" t="s">
        <v>23</v>
      </c>
      <c r="D110" s="95">
        <v>0.3548</v>
      </c>
      <c r="E110" s="96"/>
      <c r="F110" s="97">
        <f t="shared" si="6"/>
        <v>0</v>
      </c>
    </row>
    <row r="111" spans="1:6" x14ac:dyDescent="0.25">
      <c r="A111" s="57">
        <v>88315</v>
      </c>
      <c r="B111" s="93" t="s">
        <v>1184</v>
      </c>
      <c r="C111" s="94" t="s">
        <v>10</v>
      </c>
      <c r="D111" s="95">
        <v>0.50691156977845098</v>
      </c>
      <c r="E111" s="96"/>
      <c r="F111" s="97">
        <f t="shared" si="6"/>
        <v>0</v>
      </c>
    </row>
    <row r="112" spans="1:6" ht="22.5" x14ac:dyDescent="0.25">
      <c r="A112" s="57">
        <v>88251</v>
      </c>
      <c r="B112" s="93" t="s">
        <v>941</v>
      </c>
      <c r="C112" s="94" t="s">
        <v>10</v>
      </c>
      <c r="D112" s="95">
        <v>0.66666666666666663</v>
      </c>
      <c r="E112" s="96"/>
      <c r="F112" s="97">
        <f t="shared" si="6"/>
        <v>0</v>
      </c>
    </row>
    <row r="113" spans="1:6" x14ac:dyDescent="0.25">
      <c r="A113" s="57">
        <v>88316</v>
      </c>
      <c r="B113" s="93" t="s">
        <v>11</v>
      </c>
      <c r="C113" s="94" t="s">
        <v>10</v>
      </c>
      <c r="D113" s="95">
        <v>0.17357823644511772</v>
      </c>
      <c r="E113" s="96"/>
      <c r="F113" s="97">
        <f t="shared" si="6"/>
        <v>0</v>
      </c>
    </row>
    <row r="114" spans="1:6" ht="22.5" x14ac:dyDescent="0.25">
      <c r="A114" s="57" t="s">
        <v>575</v>
      </c>
      <c r="B114" s="93" t="s">
        <v>1211</v>
      </c>
      <c r="C114" s="94" t="s">
        <v>178</v>
      </c>
      <c r="D114" s="95">
        <v>7.0699999999999999E-2</v>
      </c>
      <c r="E114" s="96"/>
      <c r="F114" s="97">
        <f t="shared" si="6"/>
        <v>0</v>
      </c>
    </row>
    <row r="115" spans="1:6" ht="22.5" x14ac:dyDescent="0.25">
      <c r="A115" s="57" t="s">
        <v>1212</v>
      </c>
      <c r="B115" s="93" t="s">
        <v>1213</v>
      </c>
      <c r="C115" s="94" t="s">
        <v>179</v>
      </c>
      <c r="D115" s="95">
        <v>1.0581199999999999</v>
      </c>
      <c r="E115" s="96"/>
      <c r="F115" s="97">
        <f t="shared" si="6"/>
        <v>0</v>
      </c>
    </row>
    <row r="116" spans="1:6" x14ac:dyDescent="0.25">
      <c r="A116" s="57" t="s">
        <v>1214</v>
      </c>
      <c r="B116" s="93" t="s">
        <v>1215</v>
      </c>
      <c r="C116" s="94" t="s">
        <v>179</v>
      </c>
      <c r="D116" s="95">
        <v>8.2425000000000015</v>
      </c>
      <c r="E116" s="96"/>
      <c r="F116" s="97">
        <f t="shared" si="6"/>
        <v>0</v>
      </c>
    </row>
    <row r="117" spans="1:6" x14ac:dyDescent="0.25">
      <c r="A117" s="57">
        <v>94970</v>
      </c>
      <c r="B117" s="93" t="s">
        <v>825</v>
      </c>
      <c r="C117" s="94" t="s">
        <v>28</v>
      </c>
      <c r="D117" s="95">
        <v>1.7999999999999999E-2</v>
      </c>
      <c r="E117" s="96"/>
      <c r="F117" s="97">
        <f t="shared" si="6"/>
        <v>0</v>
      </c>
    </row>
    <row r="118" spans="1:6" x14ac:dyDescent="0.25">
      <c r="A118" s="57">
        <v>93358</v>
      </c>
      <c r="B118" s="93" t="s">
        <v>1216</v>
      </c>
      <c r="C118" s="94" t="s">
        <v>28</v>
      </c>
      <c r="D118" s="95">
        <v>1.7999999999999999E-2</v>
      </c>
      <c r="E118" s="96"/>
      <c r="F118" s="97">
        <f t="shared" si="6"/>
        <v>0</v>
      </c>
    </row>
    <row r="119" spans="1:6" ht="15.75" thickBot="1" x14ac:dyDescent="0.3">
      <c r="A119" s="57" t="s">
        <v>573</v>
      </c>
      <c r="B119" s="93" t="s">
        <v>1217</v>
      </c>
      <c r="C119" s="94" t="s">
        <v>178</v>
      </c>
      <c r="D119" s="95">
        <v>7.0699999999999999E-2</v>
      </c>
      <c r="E119" s="96"/>
      <c r="F119" s="97">
        <f t="shared" si="6"/>
        <v>0</v>
      </c>
    </row>
    <row r="120" spans="1:6" ht="15.75" thickBot="1" x14ac:dyDescent="0.3">
      <c r="A120" s="100"/>
      <c r="B120" s="101"/>
      <c r="C120" s="101"/>
      <c r="D120" s="102"/>
      <c r="E120" s="103" t="s">
        <v>12</v>
      </c>
      <c r="F120" s="104">
        <f>SUM(F109:F119)</f>
        <v>0</v>
      </c>
    </row>
    <row r="121" spans="1:6" ht="15.75" thickBot="1" x14ac:dyDescent="0.3">
      <c r="A121" s="105"/>
      <c r="B121" s="105"/>
      <c r="C121" s="105"/>
      <c r="D121" s="105"/>
      <c r="E121" s="105"/>
      <c r="F121" s="105"/>
    </row>
    <row r="122" spans="1:6" ht="15.75" thickBot="1" x14ac:dyDescent="0.3">
      <c r="A122" s="76"/>
      <c r="B122" s="77" t="s">
        <v>1</v>
      </c>
      <c r="C122" s="75"/>
      <c r="D122" s="75"/>
      <c r="E122" s="30"/>
      <c r="F122" s="30"/>
    </row>
    <row r="123" spans="1:6" ht="15.75" thickBot="1" x14ac:dyDescent="0.3">
      <c r="A123" s="78"/>
      <c r="B123" s="79" t="s">
        <v>2</v>
      </c>
      <c r="C123" s="75"/>
      <c r="D123" s="75"/>
      <c r="E123" s="80" t="s">
        <v>3</v>
      </c>
      <c r="F123" s="81"/>
    </row>
    <row r="124" spans="1:6" ht="45.75" thickBot="1" x14ac:dyDescent="0.3">
      <c r="A124" s="82" t="s">
        <v>585</v>
      </c>
      <c r="B124" s="83" t="s">
        <v>586</v>
      </c>
      <c r="C124" s="84"/>
      <c r="D124" s="85"/>
      <c r="E124" s="86"/>
      <c r="F124" s="87" t="s">
        <v>831</v>
      </c>
    </row>
    <row r="125" spans="1:6" x14ac:dyDescent="0.25">
      <c r="A125" s="88" t="s">
        <v>4</v>
      </c>
      <c r="B125" s="89" t="s">
        <v>5</v>
      </c>
      <c r="C125" s="89" t="s">
        <v>6</v>
      </c>
      <c r="D125" s="90" t="s">
        <v>7</v>
      </c>
      <c r="E125" s="91" t="s">
        <v>8</v>
      </c>
      <c r="F125" s="92" t="s">
        <v>9</v>
      </c>
    </row>
    <row r="126" spans="1:6" ht="22.5" x14ac:dyDescent="0.25">
      <c r="A126" s="57" t="s">
        <v>1209</v>
      </c>
      <c r="B126" s="93" t="s">
        <v>1210</v>
      </c>
      <c r="C126" s="94" t="s">
        <v>22</v>
      </c>
      <c r="D126" s="95">
        <v>0.15670000000000001</v>
      </c>
      <c r="E126" s="96"/>
      <c r="F126" s="97">
        <f t="shared" ref="F126:F136" si="7">TRUNC(D126*E126,2)</f>
        <v>0</v>
      </c>
    </row>
    <row r="127" spans="1:6" ht="22.5" x14ac:dyDescent="0.25">
      <c r="A127" s="57" t="s">
        <v>1209</v>
      </c>
      <c r="B127" s="93" t="s">
        <v>1210</v>
      </c>
      <c r="C127" s="94" t="s">
        <v>23</v>
      </c>
      <c r="D127" s="95">
        <v>0.36559999999999998</v>
      </c>
      <c r="E127" s="96"/>
      <c r="F127" s="97">
        <f t="shared" si="7"/>
        <v>0</v>
      </c>
    </row>
    <row r="128" spans="1:6" x14ac:dyDescent="0.25">
      <c r="A128" s="57">
        <v>88315</v>
      </c>
      <c r="B128" s="93" t="s">
        <v>1184</v>
      </c>
      <c r="C128" s="94" t="s">
        <v>10</v>
      </c>
      <c r="D128" s="95">
        <v>0.52233676975945009</v>
      </c>
      <c r="E128" s="96"/>
      <c r="F128" s="97">
        <f t="shared" si="7"/>
        <v>0</v>
      </c>
    </row>
    <row r="129" spans="1:6" ht="22.5" x14ac:dyDescent="0.25">
      <c r="A129" s="57">
        <v>88251</v>
      </c>
      <c r="B129" s="93" t="s">
        <v>941</v>
      </c>
      <c r="C129" s="94" t="s">
        <v>10</v>
      </c>
      <c r="D129" s="95">
        <v>0.66666666666666663</v>
      </c>
      <c r="E129" s="96"/>
      <c r="F129" s="97">
        <f t="shared" si="7"/>
        <v>0</v>
      </c>
    </row>
    <row r="130" spans="1:6" x14ac:dyDescent="0.25">
      <c r="A130" s="57">
        <v>88316</v>
      </c>
      <c r="B130" s="93" t="s">
        <v>11</v>
      </c>
      <c r="C130" s="94" t="s">
        <v>10</v>
      </c>
      <c r="D130" s="95">
        <v>0.18900343642611683</v>
      </c>
      <c r="E130" s="96"/>
      <c r="F130" s="97">
        <f t="shared" si="7"/>
        <v>0</v>
      </c>
    </row>
    <row r="131" spans="1:6" ht="22.5" x14ac:dyDescent="0.25">
      <c r="A131" s="57" t="s">
        <v>575</v>
      </c>
      <c r="B131" s="93" t="s">
        <v>1211</v>
      </c>
      <c r="C131" s="94" t="s">
        <v>178</v>
      </c>
      <c r="D131" s="95">
        <v>0.2</v>
      </c>
      <c r="E131" s="96"/>
      <c r="F131" s="97">
        <f t="shared" si="7"/>
        <v>0</v>
      </c>
    </row>
    <row r="132" spans="1:6" ht="22.5" x14ac:dyDescent="0.25">
      <c r="A132" s="57" t="s">
        <v>1212</v>
      </c>
      <c r="B132" s="93" t="s">
        <v>1213</v>
      </c>
      <c r="C132" s="94" t="s">
        <v>179</v>
      </c>
      <c r="D132" s="95">
        <v>1.0581199999999999</v>
      </c>
      <c r="E132" s="96"/>
      <c r="F132" s="97">
        <f t="shared" si="7"/>
        <v>0</v>
      </c>
    </row>
    <row r="133" spans="1:6" x14ac:dyDescent="0.25">
      <c r="A133" s="57" t="s">
        <v>1214</v>
      </c>
      <c r="B133" s="93" t="s">
        <v>1215</v>
      </c>
      <c r="C133" s="94" t="s">
        <v>179</v>
      </c>
      <c r="D133" s="95">
        <v>10.5975</v>
      </c>
      <c r="E133" s="96"/>
      <c r="F133" s="97">
        <f t="shared" si="7"/>
        <v>0</v>
      </c>
    </row>
    <row r="134" spans="1:6" x14ac:dyDescent="0.25">
      <c r="A134" s="57">
        <v>94970</v>
      </c>
      <c r="B134" s="93" t="s">
        <v>825</v>
      </c>
      <c r="C134" s="94" t="s">
        <v>28</v>
      </c>
      <c r="D134" s="95">
        <v>1.7999999999999999E-2</v>
      </c>
      <c r="E134" s="96"/>
      <c r="F134" s="97">
        <f t="shared" si="7"/>
        <v>0</v>
      </c>
    </row>
    <row r="135" spans="1:6" x14ac:dyDescent="0.25">
      <c r="A135" s="57">
        <v>93358</v>
      </c>
      <c r="B135" s="93" t="s">
        <v>1216</v>
      </c>
      <c r="C135" s="94" t="s">
        <v>28</v>
      </c>
      <c r="D135" s="95">
        <v>1.7999999999999999E-2</v>
      </c>
      <c r="E135" s="96"/>
      <c r="F135" s="97">
        <f t="shared" si="7"/>
        <v>0</v>
      </c>
    </row>
    <row r="136" spans="1:6" ht="15.75" thickBot="1" x14ac:dyDescent="0.3">
      <c r="A136" s="57" t="s">
        <v>573</v>
      </c>
      <c r="B136" s="93" t="s">
        <v>1217</v>
      </c>
      <c r="C136" s="94" t="s">
        <v>178</v>
      </c>
      <c r="D136" s="95">
        <v>0.2</v>
      </c>
      <c r="E136" s="96"/>
      <c r="F136" s="97">
        <f t="shared" si="7"/>
        <v>0</v>
      </c>
    </row>
    <row r="137" spans="1:6" ht="15.75" thickBot="1" x14ac:dyDescent="0.3">
      <c r="A137" s="100"/>
      <c r="B137" s="101"/>
      <c r="C137" s="101"/>
      <c r="D137" s="102"/>
      <c r="E137" s="103" t="s">
        <v>12</v>
      </c>
      <c r="F137" s="104">
        <f>SUM(F126:F136)</f>
        <v>0</v>
      </c>
    </row>
    <row r="138" spans="1:6" ht="15.75" thickBot="1" x14ac:dyDescent="0.3">
      <c r="A138" s="105"/>
      <c r="B138" s="105"/>
      <c r="C138" s="105"/>
      <c r="D138" s="105"/>
      <c r="E138" s="105"/>
      <c r="F138" s="105"/>
    </row>
    <row r="139" spans="1:6" ht="15.75" thickBot="1" x14ac:dyDescent="0.3">
      <c r="A139" s="76"/>
      <c r="B139" s="77" t="s">
        <v>1</v>
      </c>
      <c r="C139" s="75"/>
      <c r="D139" s="75"/>
      <c r="E139" s="30"/>
      <c r="F139" s="30"/>
    </row>
    <row r="140" spans="1:6" ht="15.75" thickBot="1" x14ac:dyDescent="0.3">
      <c r="A140" s="78"/>
      <c r="B140" s="79" t="s">
        <v>2</v>
      </c>
      <c r="C140" s="75"/>
      <c r="D140" s="75"/>
      <c r="E140" s="80" t="s">
        <v>3</v>
      </c>
      <c r="F140" s="81"/>
    </row>
    <row r="141" spans="1:6" ht="45.75" thickBot="1" x14ac:dyDescent="0.3">
      <c r="A141" s="82" t="s">
        <v>587</v>
      </c>
      <c r="B141" s="83" t="s">
        <v>588</v>
      </c>
      <c r="C141" s="84"/>
      <c r="D141" s="85"/>
      <c r="E141" s="86"/>
      <c r="F141" s="87" t="s">
        <v>831</v>
      </c>
    </row>
    <row r="142" spans="1:6" x14ac:dyDescent="0.25">
      <c r="A142" s="88" t="s">
        <v>4</v>
      </c>
      <c r="B142" s="89" t="s">
        <v>5</v>
      </c>
      <c r="C142" s="89" t="s">
        <v>6</v>
      </c>
      <c r="D142" s="90" t="s">
        <v>7</v>
      </c>
      <c r="E142" s="91" t="s">
        <v>8</v>
      </c>
      <c r="F142" s="92" t="s">
        <v>9</v>
      </c>
    </row>
    <row r="143" spans="1:6" ht="22.5" x14ac:dyDescent="0.25">
      <c r="A143" s="57" t="s">
        <v>1209</v>
      </c>
      <c r="B143" s="93" t="s">
        <v>1210</v>
      </c>
      <c r="C143" s="94" t="s">
        <v>22</v>
      </c>
      <c r="D143" s="95">
        <v>0.16</v>
      </c>
      <c r="E143" s="96"/>
      <c r="F143" s="97">
        <f t="shared" ref="F143:F153" si="8">TRUNC(D143*E143,2)</f>
        <v>0</v>
      </c>
    </row>
    <row r="144" spans="1:6" ht="22.5" x14ac:dyDescent="0.25">
      <c r="A144" s="57" t="s">
        <v>1209</v>
      </c>
      <c r="B144" s="93" t="s">
        <v>1210</v>
      </c>
      <c r="C144" s="94" t="s">
        <v>23</v>
      </c>
      <c r="D144" s="95">
        <v>0.37330000000000002</v>
      </c>
      <c r="E144" s="96"/>
      <c r="F144" s="97">
        <f t="shared" si="8"/>
        <v>0</v>
      </c>
    </row>
    <row r="145" spans="1:6" x14ac:dyDescent="0.25">
      <c r="A145" s="57">
        <v>88315</v>
      </c>
      <c r="B145" s="93" t="s">
        <v>1184</v>
      </c>
      <c r="C145" s="94" t="s">
        <v>10</v>
      </c>
      <c r="D145" s="95">
        <v>0.53333333333333333</v>
      </c>
      <c r="E145" s="96"/>
      <c r="F145" s="97">
        <f t="shared" si="8"/>
        <v>0</v>
      </c>
    </row>
    <row r="146" spans="1:6" ht="22.5" x14ac:dyDescent="0.25">
      <c r="A146" s="57">
        <v>88251</v>
      </c>
      <c r="B146" s="93" t="s">
        <v>941</v>
      </c>
      <c r="C146" s="94" t="s">
        <v>10</v>
      </c>
      <c r="D146" s="95">
        <v>0.66666666666666663</v>
      </c>
      <c r="E146" s="96"/>
      <c r="F146" s="97">
        <f t="shared" si="8"/>
        <v>0</v>
      </c>
    </row>
    <row r="147" spans="1:6" x14ac:dyDescent="0.25">
      <c r="A147" s="57">
        <v>88316</v>
      </c>
      <c r="B147" s="93" t="s">
        <v>11</v>
      </c>
      <c r="C147" s="94" t="s">
        <v>10</v>
      </c>
      <c r="D147" s="95">
        <v>0.2</v>
      </c>
      <c r="E147" s="96"/>
      <c r="F147" s="97">
        <f t="shared" si="8"/>
        <v>0</v>
      </c>
    </row>
    <row r="148" spans="1:6" ht="22.5" x14ac:dyDescent="0.25">
      <c r="A148" s="57" t="s">
        <v>575</v>
      </c>
      <c r="B148" s="93" t="s">
        <v>1211</v>
      </c>
      <c r="C148" s="94" t="s">
        <v>178</v>
      </c>
      <c r="D148" s="95">
        <v>0.28273999999999999</v>
      </c>
      <c r="E148" s="96"/>
      <c r="F148" s="97">
        <f t="shared" si="8"/>
        <v>0</v>
      </c>
    </row>
    <row r="149" spans="1:6" ht="22.5" x14ac:dyDescent="0.25">
      <c r="A149" s="57" t="s">
        <v>1212</v>
      </c>
      <c r="B149" s="93" t="s">
        <v>1213</v>
      </c>
      <c r="C149" s="94" t="s">
        <v>179</v>
      </c>
      <c r="D149" s="95">
        <v>1.0581199999999999</v>
      </c>
      <c r="E149" s="96"/>
      <c r="F149" s="97">
        <f t="shared" si="8"/>
        <v>0</v>
      </c>
    </row>
    <row r="150" spans="1:6" x14ac:dyDescent="0.25">
      <c r="A150" s="57" t="s">
        <v>1214</v>
      </c>
      <c r="B150" s="93" t="s">
        <v>1215</v>
      </c>
      <c r="C150" s="94" t="s">
        <v>179</v>
      </c>
      <c r="D150" s="95">
        <v>11.775</v>
      </c>
      <c r="E150" s="96"/>
      <c r="F150" s="97">
        <f t="shared" si="8"/>
        <v>0</v>
      </c>
    </row>
    <row r="151" spans="1:6" x14ac:dyDescent="0.25">
      <c r="A151" s="57">
        <v>94970</v>
      </c>
      <c r="B151" s="93" t="s">
        <v>825</v>
      </c>
      <c r="C151" s="94" t="s">
        <v>28</v>
      </c>
      <c r="D151" s="95">
        <v>1.7999999999999999E-2</v>
      </c>
      <c r="E151" s="96"/>
      <c r="F151" s="97">
        <f t="shared" si="8"/>
        <v>0</v>
      </c>
    </row>
    <row r="152" spans="1:6" x14ac:dyDescent="0.25">
      <c r="A152" s="57">
        <v>93358</v>
      </c>
      <c r="B152" s="93" t="s">
        <v>1216</v>
      </c>
      <c r="C152" s="94" t="s">
        <v>28</v>
      </c>
      <c r="D152" s="95">
        <v>1.7999999999999999E-2</v>
      </c>
      <c r="E152" s="96"/>
      <c r="F152" s="97">
        <f t="shared" si="8"/>
        <v>0</v>
      </c>
    </row>
    <row r="153" spans="1:6" ht="15.75" thickBot="1" x14ac:dyDescent="0.3">
      <c r="A153" s="57" t="s">
        <v>573</v>
      </c>
      <c r="B153" s="93" t="s">
        <v>1217</v>
      </c>
      <c r="C153" s="94" t="s">
        <v>178</v>
      </c>
      <c r="D153" s="95">
        <v>0.28273999999999999</v>
      </c>
      <c r="E153" s="96"/>
      <c r="F153" s="97">
        <f t="shared" si="8"/>
        <v>0</v>
      </c>
    </row>
    <row r="154" spans="1:6" ht="15.75" thickBot="1" x14ac:dyDescent="0.3">
      <c r="A154" s="100"/>
      <c r="B154" s="101"/>
      <c r="C154" s="101"/>
      <c r="D154" s="102"/>
      <c r="E154" s="103" t="s">
        <v>12</v>
      </c>
      <c r="F154" s="104">
        <f>SUM(F143:F153)</f>
        <v>0</v>
      </c>
    </row>
    <row r="155" spans="1:6" ht="15.75" thickBot="1" x14ac:dyDescent="0.3">
      <c r="A155" s="75"/>
      <c r="B155" s="75"/>
      <c r="C155" s="75"/>
      <c r="D155" s="75"/>
      <c r="E155" s="75"/>
      <c r="F155" s="75"/>
    </row>
    <row r="156" spans="1:6" ht="15.75" thickBot="1" x14ac:dyDescent="0.3">
      <c r="A156" s="76"/>
      <c r="B156" s="77" t="s">
        <v>1</v>
      </c>
      <c r="C156" s="75"/>
      <c r="D156" s="75"/>
      <c r="E156" s="30"/>
      <c r="F156" s="30"/>
    </row>
    <row r="157" spans="1:6" ht="15.75" thickBot="1" x14ac:dyDescent="0.3">
      <c r="A157" s="78"/>
      <c r="B157" s="79" t="s">
        <v>2</v>
      </c>
      <c r="C157" s="75"/>
      <c r="D157" s="75"/>
      <c r="E157" s="80" t="s">
        <v>3</v>
      </c>
      <c r="F157" s="81"/>
    </row>
    <row r="158" spans="1:6" ht="45.75" thickBot="1" x14ac:dyDescent="0.3">
      <c r="A158" s="82" t="s">
        <v>589</v>
      </c>
      <c r="B158" s="83" t="s">
        <v>590</v>
      </c>
      <c r="C158" s="84"/>
      <c r="D158" s="85"/>
      <c r="E158" s="86"/>
      <c r="F158" s="87" t="s">
        <v>831</v>
      </c>
    </row>
    <row r="159" spans="1:6" x14ac:dyDescent="0.25">
      <c r="A159" s="88" t="s">
        <v>4</v>
      </c>
      <c r="B159" s="89" t="s">
        <v>5</v>
      </c>
      <c r="C159" s="89" t="s">
        <v>6</v>
      </c>
      <c r="D159" s="90" t="s">
        <v>7</v>
      </c>
      <c r="E159" s="91" t="s">
        <v>8</v>
      </c>
      <c r="F159" s="92" t="s">
        <v>9</v>
      </c>
    </row>
    <row r="160" spans="1:6" ht="22.5" x14ac:dyDescent="0.25">
      <c r="A160" s="57" t="s">
        <v>1209</v>
      </c>
      <c r="B160" s="93" t="s">
        <v>1210</v>
      </c>
      <c r="C160" s="94" t="s">
        <v>22</v>
      </c>
      <c r="D160" s="95">
        <v>0.16</v>
      </c>
      <c r="E160" s="96"/>
      <c r="F160" s="97">
        <f t="shared" ref="F160:F170" si="9">TRUNC(D160*E160,2)</f>
        <v>0</v>
      </c>
    </row>
    <row r="161" spans="1:6" ht="22.5" x14ac:dyDescent="0.25">
      <c r="A161" s="57" t="s">
        <v>1209</v>
      </c>
      <c r="B161" s="93" t="s">
        <v>1210</v>
      </c>
      <c r="C161" s="94" t="s">
        <v>23</v>
      </c>
      <c r="D161" s="95">
        <v>0.38</v>
      </c>
      <c r="E161" s="96"/>
      <c r="F161" s="97">
        <f t="shared" si="9"/>
        <v>0</v>
      </c>
    </row>
    <row r="162" spans="1:6" x14ac:dyDescent="0.25">
      <c r="A162" s="57">
        <v>88315</v>
      </c>
      <c r="B162" s="93" t="s">
        <v>1184</v>
      </c>
      <c r="C162" s="94" t="s">
        <v>10</v>
      </c>
      <c r="D162" s="95">
        <v>0.54901960784313719</v>
      </c>
      <c r="E162" s="96"/>
      <c r="F162" s="97">
        <f t="shared" si="9"/>
        <v>0</v>
      </c>
    </row>
    <row r="163" spans="1:6" ht="22.5" x14ac:dyDescent="0.25">
      <c r="A163" s="57">
        <v>88251</v>
      </c>
      <c r="B163" s="93" t="s">
        <v>941</v>
      </c>
      <c r="C163" s="94" t="s">
        <v>10</v>
      </c>
      <c r="D163" s="95">
        <v>0.66666666666666663</v>
      </c>
      <c r="E163" s="96"/>
      <c r="F163" s="97">
        <f t="shared" si="9"/>
        <v>0</v>
      </c>
    </row>
    <row r="164" spans="1:6" x14ac:dyDescent="0.25">
      <c r="A164" s="57">
        <v>88316</v>
      </c>
      <c r="B164" s="93" t="s">
        <v>11</v>
      </c>
      <c r="C164" s="94" t="s">
        <v>10</v>
      </c>
      <c r="D164" s="95">
        <v>0.2156862745098039</v>
      </c>
      <c r="E164" s="96"/>
      <c r="F164" s="97">
        <f t="shared" si="9"/>
        <v>0</v>
      </c>
    </row>
    <row r="165" spans="1:6" ht="22.5" x14ac:dyDescent="0.25">
      <c r="A165" s="57" t="s">
        <v>575</v>
      </c>
      <c r="B165" s="93" t="s">
        <v>1211</v>
      </c>
      <c r="C165" s="94" t="s">
        <v>178</v>
      </c>
      <c r="D165" s="95">
        <v>0.38</v>
      </c>
      <c r="E165" s="96"/>
      <c r="F165" s="97">
        <f t="shared" si="9"/>
        <v>0</v>
      </c>
    </row>
    <row r="166" spans="1:6" ht="22.5" x14ac:dyDescent="0.25">
      <c r="A166" s="57" t="s">
        <v>1212</v>
      </c>
      <c r="B166" s="93" t="s">
        <v>1213</v>
      </c>
      <c r="C166" s="94" t="s">
        <v>179</v>
      </c>
      <c r="D166" s="95">
        <v>1.0581199999999999</v>
      </c>
      <c r="E166" s="96"/>
      <c r="F166" s="97">
        <f t="shared" si="9"/>
        <v>0</v>
      </c>
    </row>
    <row r="167" spans="1:6" x14ac:dyDescent="0.25">
      <c r="A167" s="57" t="s">
        <v>1214</v>
      </c>
      <c r="B167" s="93" t="s">
        <v>1215</v>
      </c>
      <c r="C167" s="94" t="s">
        <v>179</v>
      </c>
      <c r="D167" s="95">
        <v>12.952500000000001</v>
      </c>
      <c r="E167" s="96"/>
      <c r="F167" s="97">
        <f t="shared" si="9"/>
        <v>0</v>
      </c>
    </row>
    <row r="168" spans="1:6" x14ac:dyDescent="0.25">
      <c r="A168" s="57">
        <v>94970</v>
      </c>
      <c r="B168" s="93" t="s">
        <v>825</v>
      </c>
      <c r="C168" s="94" t="s">
        <v>28</v>
      </c>
      <c r="D168" s="95">
        <v>1.7999999999999999E-2</v>
      </c>
      <c r="E168" s="96"/>
      <c r="F168" s="97">
        <f t="shared" si="9"/>
        <v>0</v>
      </c>
    </row>
    <row r="169" spans="1:6" x14ac:dyDescent="0.25">
      <c r="A169" s="57">
        <v>93358</v>
      </c>
      <c r="B169" s="93" t="s">
        <v>1216</v>
      </c>
      <c r="C169" s="94" t="s">
        <v>28</v>
      </c>
      <c r="D169" s="95">
        <v>1.7999999999999999E-2</v>
      </c>
      <c r="E169" s="96"/>
      <c r="F169" s="97">
        <f t="shared" si="9"/>
        <v>0</v>
      </c>
    </row>
    <row r="170" spans="1:6" ht="15.75" thickBot="1" x14ac:dyDescent="0.3">
      <c r="A170" s="57" t="s">
        <v>573</v>
      </c>
      <c r="B170" s="93" t="s">
        <v>1217</v>
      </c>
      <c r="C170" s="94" t="s">
        <v>178</v>
      </c>
      <c r="D170" s="95">
        <v>0.38</v>
      </c>
      <c r="E170" s="96"/>
      <c r="F170" s="97">
        <f t="shared" si="9"/>
        <v>0</v>
      </c>
    </row>
    <row r="171" spans="1:6" ht="15.75" thickBot="1" x14ac:dyDescent="0.3">
      <c r="A171" s="100"/>
      <c r="B171" s="101"/>
      <c r="C171" s="101"/>
      <c r="D171" s="102"/>
      <c r="E171" s="103" t="s">
        <v>12</v>
      </c>
      <c r="F171" s="104">
        <f>SUM(F160:F170)</f>
        <v>0</v>
      </c>
    </row>
    <row r="172" spans="1:6" ht="15.75" thickBot="1" x14ac:dyDescent="0.3">
      <c r="A172" s="105"/>
      <c r="B172" s="105"/>
      <c r="C172" s="105"/>
      <c r="D172" s="105"/>
      <c r="E172" s="105"/>
      <c r="F172" s="105"/>
    </row>
    <row r="173" spans="1:6" ht="15.75" thickBot="1" x14ac:dyDescent="0.3">
      <c r="A173" s="76"/>
      <c r="B173" s="77" t="s">
        <v>1</v>
      </c>
      <c r="C173" s="75"/>
      <c r="D173" s="75"/>
      <c r="E173" s="30"/>
      <c r="F173" s="30"/>
    </row>
    <row r="174" spans="1:6" ht="15.75" thickBot="1" x14ac:dyDescent="0.3">
      <c r="A174" s="78"/>
      <c r="B174" s="79" t="s">
        <v>2</v>
      </c>
      <c r="C174" s="75"/>
      <c r="D174" s="75"/>
      <c r="E174" s="80" t="s">
        <v>3</v>
      </c>
      <c r="F174" s="81"/>
    </row>
    <row r="175" spans="1:6" ht="45.75" thickBot="1" x14ac:dyDescent="0.3">
      <c r="A175" s="82" t="s">
        <v>591</v>
      </c>
      <c r="B175" s="83" t="s">
        <v>592</v>
      </c>
      <c r="C175" s="84"/>
      <c r="D175" s="85"/>
      <c r="E175" s="86"/>
      <c r="F175" s="87" t="s">
        <v>831</v>
      </c>
    </row>
    <row r="176" spans="1:6" x14ac:dyDescent="0.25">
      <c r="A176" s="88" t="s">
        <v>4</v>
      </c>
      <c r="B176" s="89" t="s">
        <v>5</v>
      </c>
      <c r="C176" s="89" t="s">
        <v>6</v>
      </c>
      <c r="D176" s="90" t="s">
        <v>7</v>
      </c>
      <c r="E176" s="91" t="s">
        <v>8</v>
      </c>
      <c r="F176" s="92" t="s">
        <v>9</v>
      </c>
    </row>
    <row r="177" spans="1:6" ht="22.5" x14ac:dyDescent="0.25">
      <c r="A177" s="57" t="s">
        <v>1209</v>
      </c>
      <c r="B177" s="93" t="s">
        <v>1210</v>
      </c>
      <c r="C177" s="94" t="s">
        <v>22</v>
      </c>
      <c r="D177" s="95">
        <v>0.16789999999999999</v>
      </c>
      <c r="E177" s="96"/>
      <c r="F177" s="97">
        <f t="shared" ref="F177:F187" si="10">TRUNC(D177*E177,2)</f>
        <v>0</v>
      </c>
    </row>
    <row r="178" spans="1:6" ht="22.5" x14ac:dyDescent="0.25">
      <c r="A178" s="57" t="s">
        <v>1209</v>
      </c>
      <c r="B178" s="93" t="s">
        <v>1210</v>
      </c>
      <c r="C178" s="94" t="s">
        <v>23</v>
      </c>
      <c r="D178" s="95">
        <v>0.39179999999999998</v>
      </c>
      <c r="E178" s="96"/>
      <c r="F178" s="97">
        <f t="shared" si="10"/>
        <v>0</v>
      </c>
    </row>
    <row r="179" spans="1:6" x14ac:dyDescent="0.25">
      <c r="A179" s="57">
        <v>88315</v>
      </c>
      <c r="B179" s="93" t="s">
        <v>1184</v>
      </c>
      <c r="C179" s="94" t="s">
        <v>10</v>
      </c>
      <c r="D179" s="95">
        <v>0.55967078189300412</v>
      </c>
      <c r="E179" s="96"/>
      <c r="F179" s="97">
        <f t="shared" si="10"/>
        <v>0</v>
      </c>
    </row>
    <row r="180" spans="1:6" ht="22.5" x14ac:dyDescent="0.25">
      <c r="A180" s="57">
        <v>88251</v>
      </c>
      <c r="B180" s="93" t="s">
        <v>941</v>
      </c>
      <c r="C180" s="94" t="s">
        <v>10</v>
      </c>
      <c r="D180" s="95">
        <v>0.66666666666666663</v>
      </c>
      <c r="E180" s="96"/>
      <c r="F180" s="97">
        <f t="shared" si="10"/>
        <v>0</v>
      </c>
    </row>
    <row r="181" spans="1:6" x14ac:dyDescent="0.25">
      <c r="A181" s="57">
        <v>88316</v>
      </c>
      <c r="B181" s="93" t="s">
        <v>11</v>
      </c>
      <c r="C181" s="94" t="s">
        <v>10</v>
      </c>
      <c r="D181" s="95">
        <v>0.22633744855967078</v>
      </c>
      <c r="E181" s="96"/>
      <c r="F181" s="97">
        <f t="shared" si="10"/>
        <v>0</v>
      </c>
    </row>
    <row r="182" spans="1:6" ht="22.5" x14ac:dyDescent="0.25">
      <c r="A182" s="57" t="s">
        <v>575</v>
      </c>
      <c r="B182" s="93" t="s">
        <v>1211</v>
      </c>
      <c r="C182" s="94" t="s">
        <v>178</v>
      </c>
      <c r="D182" s="95">
        <v>0.44</v>
      </c>
      <c r="E182" s="96"/>
      <c r="F182" s="97">
        <f t="shared" si="10"/>
        <v>0</v>
      </c>
    </row>
    <row r="183" spans="1:6" ht="22.5" x14ac:dyDescent="0.25">
      <c r="A183" s="57" t="s">
        <v>1212</v>
      </c>
      <c r="B183" s="93" t="s">
        <v>1213</v>
      </c>
      <c r="C183" s="94" t="s">
        <v>179</v>
      </c>
      <c r="D183" s="95">
        <v>1.0581199999999999</v>
      </c>
      <c r="E183" s="96"/>
      <c r="F183" s="97">
        <f t="shared" si="10"/>
        <v>0</v>
      </c>
    </row>
    <row r="184" spans="1:6" x14ac:dyDescent="0.25">
      <c r="A184" s="57" t="s">
        <v>1214</v>
      </c>
      <c r="B184" s="93" t="s">
        <v>1215</v>
      </c>
      <c r="C184" s="94" t="s">
        <v>179</v>
      </c>
      <c r="D184" s="95">
        <v>13.54125</v>
      </c>
      <c r="E184" s="96"/>
      <c r="F184" s="97">
        <f t="shared" si="10"/>
        <v>0</v>
      </c>
    </row>
    <row r="185" spans="1:6" x14ac:dyDescent="0.25">
      <c r="A185" s="57">
        <v>94970</v>
      </c>
      <c r="B185" s="93" t="s">
        <v>825</v>
      </c>
      <c r="C185" s="94" t="s">
        <v>28</v>
      </c>
      <c r="D185" s="95">
        <v>1.7999999999999999E-2</v>
      </c>
      <c r="E185" s="96"/>
      <c r="F185" s="97">
        <f t="shared" si="10"/>
        <v>0</v>
      </c>
    </row>
    <row r="186" spans="1:6" x14ac:dyDescent="0.25">
      <c r="A186" s="57">
        <v>93358</v>
      </c>
      <c r="B186" s="93" t="s">
        <v>1216</v>
      </c>
      <c r="C186" s="94" t="s">
        <v>28</v>
      </c>
      <c r="D186" s="95">
        <v>1.7999999999999999E-2</v>
      </c>
      <c r="E186" s="96"/>
      <c r="F186" s="97">
        <f t="shared" si="10"/>
        <v>0</v>
      </c>
    </row>
    <row r="187" spans="1:6" ht="15.75" thickBot="1" x14ac:dyDescent="0.3">
      <c r="A187" s="57" t="s">
        <v>573</v>
      </c>
      <c r="B187" s="93" t="s">
        <v>1217</v>
      </c>
      <c r="C187" s="94" t="s">
        <v>178</v>
      </c>
      <c r="D187" s="95">
        <v>0.44</v>
      </c>
      <c r="E187" s="96"/>
      <c r="F187" s="97">
        <f t="shared" si="10"/>
        <v>0</v>
      </c>
    </row>
    <row r="188" spans="1:6" ht="15.75" thickBot="1" x14ac:dyDescent="0.3">
      <c r="A188" s="100"/>
      <c r="B188" s="101"/>
      <c r="C188" s="101"/>
      <c r="D188" s="102"/>
      <c r="E188" s="103" t="s">
        <v>12</v>
      </c>
      <c r="F188" s="104">
        <f>SUM(F177:F187)</f>
        <v>0</v>
      </c>
    </row>
    <row r="189" spans="1:6" ht="15.75" thickBot="1" x14ac:dyDescent="0.3">
      <c r="A189" s="105"/>
      <c r="B189" s="105"/>
      <c r="C189" s="105"/>
      <c r="D189" s="105"/>
      <c r="E189" s="105"/>
      <c r="F189" s="105"/>
    </row>
    <row r="190" spans="1:6" ht="15.75" thickBot="1" x14ac:dyDescent="0.3">
      <c r="A190" s="76"/>
      <c r="B190" s="77" t="s">
        <v>1</v>
      </c>
      <c r="C190" s="75"/>
      <c r="D190" s="75"/>
      <c r="E190" s="30"/>
      <c r="F190" s="30"/>
    </row>
    <row r="191" spans="1:6" ht="15.75" thickBot="1" x14ac:dyDescent="0.3">
      <c r="A191" s="78"/>
      <c r="B191" s="79" t="s">
        <v>2</v>
      </c>
      <c r="C191" s="75"/>
      <c r="D191" s="75"/>
      <c r="E191" s="80" t="s">
        <v>3</v>
      </c>
      <c r="F191" s="81"/>
    </row>
    <row r="192" spans="1:6" ht="45.75" thickBot="1" x14ac:dyDescent="0.3">
      <c r="A192" s="82" t="s">
        <v>593</v>
      </c>
      <c r="B192" s="83" t="s">
        <v>594</v>
      </c>
      <c r="C192" s="84"/>
      <c r="D192" s="85"/>
      <c r="E192" s="86"/>
      <c r="F192" s="87" t="s">
        <v>831</v>
      </c>
    </row>
    <row r="193" spans="1:6" x14ac:dyDescent="0.25">
      <c r="A193" s="88" t="s">
        <v>4</v>
      </c>
      <c r="B193" s="89" t="s">
        <v>5</v>
      </c>
      <c r="C193" s="89" t="s">
        <v>6</v>
      </c>
      <c r="D193" s="90" t="s">
        <v>7</v>
      </c>
      <c r="E193" s="91" t="s">
        <v>8</v>
      </c>
      <c r="F193" s="92" t="s">
        <v>9</v>
      </c>
    </row>
    <row r="194" spans="1:6" ht="22.5" x14ac:dyDescent="0.25">
      <c r="A194" s="57" t="s">
        <v>1209</v>
      </c>
      <c r="B194" s="93" t="s">
        <v>1210</v>
      </c>
      <c r="C194" s="94" t="s">
        <v>22</v>
      </c>
      <c r="D194" s="95">
        <v>0.19539999999999999</v>
      </c>
      <c r="E194" s="96"/>
      <c r="F194" s="97">
        <f t="shared" ref="F194:F204" si="11">TRUNC(D194*E194,2)</f>
        <v>0</v>
      </c>
    </row>
    <row r="195" spans="1:6" ht="22.5" x14ac:dyDescent="0.25">
      <c r="A195" s="57" t="s">
        <v>1209</v>
      </c>
      <c r="B195" s="93" t="s">
        <v>1210</v>
      </c>
      <c r="C195" s="94" t="s">
        <v>23</v>
      </c>
      <c r="D195" s="95">
        <v>0.45590000000000003</v>
      </c>
      <c r="E195" s="96"/>
      <c r="F195" s="97">
        <f t="shared" si="11"/>
        <v>0</v>
      </c>
    </row>
    <row r="196" spans="1:6" x14ac:dyDescent="0.25">
      <c r="A196" s="57">
        <v>88315</v>
      </c>
      <c r="B196" s="93" t="s">
        <v>1184</v>
      </c>
      <c r="C196" s="94" t="s">
        <v>10</v>
      </c>
      <c r="D196" s="95">
        <v>0.65125240847784194</v>
      </c>
      <c r="E196" s="96"/>
      <c r="F196" s="97">
        <f t="shared" si="11"/>
        <v>0</v>
      </c>
    </row>
    <row r="197" spans="1:6" ht="22.5" x14ac:dyDescent="0.25">
      <c r="A197" s="57">
        <v>88251</v>
      </c>
      <c r="B197" s="93" t="s">
        <v>941</v>
      </c>
      <c r="C197" s="94" t="s">
        <v>10</v>
      </c>
      <c r="D197" s="95">
        <v>0.66666666666666663</v>
      </c>
      <c r="E197" s="96"/>
      <c r="F197" s="97">
        <f t="shared" si="11"/>
        <v>0</v>
      </c>
    </row>
    <row r="198" spans="1:6" x14ac:dyDescent="0.25">
      <c r="A198" s="57">
        <v>88316</v>
      </c>
      <c r="B198" s="93" t="s">
        <v>11</v>
      </c>
      <c r="C198" s="94" t="s">
        <v>10</v>
      </c>
      <c r="D198" s="95">
        <v>0.31791907514450868</v>
      </c>
      <c r="E198" s="96"/>
      <c r="F198" s="97">
        <f t="shared" si="11"/>
        <v>0</v>
      </c>
    </row>
    <row r="199" spans="1:6" ht="22.5" x14ac:dyDescent="0.25">
      <c r="A199" s="57" t="s">
        <v>575</v>
      </c>
      <c r="B199" s="93" t="s">
        <v>1211</v>
      </c>
      <c r="C199" s="94" t="s">
        <v>178</v>
      </c>
      <c r="D199" s="95">
        <v>0.79</v>
      </c>
      <c r="E199" s="96"/>
      <c r="F199" s="97">
        <f t="shared" si="11"/>
        <v>0</v>
      </c>
    </row>
    <row r="200" spans="1:6" ht="22.5" x14ac:dyDescent="0.25">
      <c r="A200" s="57" t="s">
        <v>1212</v>
      </c>
      <c r="B200" s="93" t="s">
        <v>1213</v>
      </c>
      <c r="C200" s="94" t="s">
        <v>179</v>
      </c>
      <c r="D200" s="95">
        <v>1.0581199999999999</v>
      </c>
      <c r="E200" s="96"/>
      <c r="F200" s="97">
        <f t="shared" si="11"/>
        <v>0</v>
      </c>
    </row>
    <row r="201" spans="1:6" x14ac:dyDescent="0.25">
      <c r="A201" s="57" t="s">
        <v>1214</v>
      </c>
      <c r="B201" s="93" t="s">
        <v>1215</v>
      </c>
      <c r="C201" s="94" t="s">
        <v>179</v>
      </c>
      <c r="D201" s="95">
        <v>16.484999999999999</v>
      </c>
      <c r="E201" s="96"/>
      <c r="F201" s="97">
        <f t="shared" si="11"/>
        <v>0</v>
      </c>
    </row>
    <row r="202" spans="1:6" x14ac:dyDescent="0.25">
      <c r="A202" s="57">
        <v>94970</v>
      </c>
      <c r="B202" s="93" t="s">
        <v>825</v>
      </c>
      <c r="C202" s="94" t="s">
        <v>28</v>
      </c>
      <c r="D202" s="95">
        <v>1.7999999999999999E-2</v>
      </c>
      <c r="E202" s="96"/>
      <c r="F202" s="97">
        <f t="shared" si="11"/>
        <v>0</v>
      </c>
    </row>
    <row r="203" spans="1:6" x14ac:dyDescent="0.25">
      <c r="A203" s="57">
        <v>93358</v>
      </c>
      <c r="B203" s="93" t="s">
        <v>1216</v>
      </c>
      <c r="C203" s="94" t="s">
        <v>28</v>
      </c>
      <c r="D203" s="95">
        <v>1.7999999999999999E-2</v>
      </c>
      <c r="E203" s="96"/>
      <c r="F203" s="97">
        <f t="shared" si="11"/>
        <v>0</v>
      </c>
    </row>
    <row r="204" spans="1:6" ht="15.75" thickBot="1" x14ac:dyDescent="0.3">
      <c r="A204" s="57" t="s">
        <v>573</v>
      </c>
      <c r="B204" s="93" t="s">
        <v>1217</v>
      </c>
      <c r="C204" s="94" t="s">
        <v>178</v>
      </c>
      <c r="D204" s="95">
        <v>0.79</v>
      </c>
      <c r="E204" s="96"/>
      <c r="F204" s="97">
        <f t="shared" si="11"/>
        <v>0</v>
      </c>
    </row>
    <row r="205" spans="1:6" ht="15.75" thickBot="1" x14ac:dyDescent="0.3">
      <c r="A205" s="100"/>
      <c r="B205" s="101"/>
      <c r="C205" s="101"/>
      <c r="D205" s="102"/>
      <c r="E205" s="103" t="s">
        <v>12</v>
      </c>
      <c r="F205" s="104">
        <f>SUM(F194:F204)</f>
        <v>0</v>
      </c>
    </row>
    <row r="206" spans="1:6" ht="15.75" thickBot="1" x14ac:dyDescent="0.3">
      <c r="A206" s="105"/>
      <c r="B206" s="105"/>
      <c r="C206" s="105"/>
      <c r="D206" s="105"/>
      <c r="E206" s="105"/>
      <c r="F206" s="105"/>
    </row>
    <row r="207" spans="1:6" ht="15.75" thickBot="1" x14ac:dyDescent="0.3">
      <c r="A207" s="76"/>
      <c r="B207" s="77" t="s">
        <v>1</v>
      </c>
      <c r="C207" s="75"/>
      <c r="D207" s="75"/>
      <c r="E207" s="30"/>
      <c r="F207" s="30"/>
    </row>
    <row r="208" spans="1:6" ht="15.75" thickBot="1" x14ac:dyDescent="0.3">
      <c r="A208" s="78"/>
      <c r="B208" s="79" t="s">
        <v>2</v>
      </c>
      <c r="C208" s="75"/>
      <c r="D208" s="75"/>
      <c r="E208" s="80" t="s">
        <v>3</v>
      </c>
      <c r="F208" s="81"/>
    </row>
    <row r="209" spans="1:6" ht="45.75" thickBot="1" x14ac:dyDescent="0.3">
      <c r="A209" s="82" t="s">
        <v>595</v>
      </c>
      <c r="B209" s="83" t="s">
        <v>596</v>
      </c>
      <c r="C209" s="84"/>
      <c r="D209" s="85"/>
      <c r="E209" s="86"/>
      <c r="F209" s="87" t="s">
        <v>831</v>
      </c>
    </row>
    <row r="210" spans="1:6" x14ac:dyDescent="0.25">
      <c r="A210" s="88" t="s">
        <v>4</v>
      </c>
      <c r="B210" s="89" t="s">
        <v>5</v>
      </c>
      <c r="C210" s="89" t="s">
        <v>6</v>
      </c>
      <c r="D210" s="90" t="s">
        <v>7</v>
      </c>
      <c r="E210" s="91" t="s">
        <v>8</v>
      </c>
      <c r="F210" s="92" t="s">
        <v>9</v>
      </c>
    </row>
    <row r="211" spans="1:6" ht="22.5" x14ac:dyDescent="0.25">
      <c r="A211" s="57" t="s">
        <v>1209</v>
      </c>
      <c r="B211" s="93" t="s">
        <v>1210</v>
      </c>
      <c r="C211" s="94" t="s">
        <v>22</v>
      </c>
      <c r="D211" s="95">
        <v>0.1707070707070707</v>
      </c>
      <c r="E211" s="96"/>
      <c r="F211" s="97">
        <f t="shared" ref="F211:F221" si="12">TRUNC(D211*E211,2)</f>
        <v>0</v>
      </c>
    </row>
    <row r="212" spans="1:6" ht="22.5" x14ac:dyDescent="0.25">
      <c r="A212" s="57" t="s">
        <v>1209</v>
      </c>
      <c r="B212" s="93" t="s">
        <v>1210</v>
      </c>
      <c r="C212" s="94" t="s">
        <v>23</v>
      </c>
      <c r="D212" s="95">
        <v>0.39831649831649829</v>
      </c>
      <c r="E212" s="96"/>
      <c r="F212" s="97">
        <f t="shared" si="12"/>
        <v>0</v>
      </c>
    </row>
    <row r="213" spans="1:6" x14ac:dyDescent="0.25">
      <c r="A213" s="57">
        <v>88315</v>
      </c>
      <c r="B213" s="93" t="s">
        <v>1184</v>
      </c>
      <c r="C213" s="94" t="s">
        <v>10</v>
      </c>
      <c r="D213" s="95">
        <v>0.56902356902356899</v>
      </c>
      <c r="E213" s="96"/>
      <c r="F213" s="97">
        <f t="shared" si="12"/>
        <v>0</v>
      </c>
    </row>
    <row r="214" spans="1:6" ht="22.5" x14ac:dyDescent="0.25">
      <c r="A214" s="57">
        <v>88251</v>
      </c>
      <c r="B214" s="93" t="s">
        <v>941</v>
      </c>
      <c r="C214" s="94" t="s">
        <v>10</v>
      </c>
      <c r="D214" s="95">
        <v>0.66666666666666663</v>
      </c>
      <c r="E214" s="96"/>
      <c r="F214" s="97">
        <f t="shared" si="12"/>
        <v>0</v>
      </c>
    </row>
    <row r="215" spans="1:6" x14ac:dyDescent="0.25">
      <c r="A215" s="57">
        <v>88316</v>
      </c>
      <c r="B215" s="93" t="s">
        <v>11</v>
      </c>
      <c r="C215" s="94" t="s">
        <v>10</v>
      </c>
      <c r="D215" s="95">
        <v>0.23569023569023573</v>
      </c>
      <c r="E215" s="96"/>
      <c r="F215" s="97">
        <f t="shared" si="12"/>
        <v>0</v>
      </c>
    </row>
    <row r="216" spans="1:6" ht="22.5" x14ac:dyDescent="0.25">
      <c r="A216" s="57" t="s">
        <v>575</v>
      </c>
      <c r="B216" s="93" t="s">
        <v>1211</v>
      </c>
      <c r="C216" s="94" t="s">
        <v>178</v>
      </c>
      <c r="D216" s="95">
        <v>0.16</v>
      </c>
      <c r="E216" s="96"/>
      <c r="F216" s="97">
        <f t="shared" si="12"/>
        <v>0</v>
      </c>
    </row>
    <row r="217" spans="1:6" ht="22.5" x14ac:dyDescent="0.25">
      <c r="A217" s="57" t="s">
        <v>1212</v>
      </c>
      <c r="B217" s="93" t="s">
        <v>1213</v>
      </c>
      <c r="C217" s="94" t="s">
        <v>179</v>
      </c>
      <c r="D217" s="95">
        <v>1.0581199999999999</v>
      </c>
      <c r="E217" s="96"/>
      <c r="F217" s="97">
        <f t="shared" si="12"/>
        <v>0</v>
      </c>
    </row>
    <row r="218" spans="1:6" x14ac:dyDescent="0.25">
      <c r="A218" s="57" t="s">
        <v>1214</v>
      </c>
      <c r="B218" s="93" t="s">
        <v>1215</v>
      </c>
      <c r="C218" s="94" t="s">
        <v>179</v>
      </c>
      <c r="D218" s="95">
        <v>14.082000000000003</v>
      </c>
      <c r="E218" s="96"/>
      <c r="F218" s="97">
        <f t="shared" si="12"/>
        <v>0</v>
      </c>
    </row>
    <row r="219" spans="1:6" x14ac:dyDescent="0.25">
      <c r="A219" s="57">
        <v>94970</v>
      </c>
      <c r="B219" s="93" t="s">
        <v>825</v>
      </c>
      <c r="C219" s="94" t="s">
        <v>28</v>
      </c>
      <c r="D219" s="95">
        <v>1.7999999999999999E-2</v>
      </c>
      <c r="E219" s="96"/>
      <c r="F219" s="97">
        <f t="shared" si="12"/>
        <v>0</v>
      </c>
    </row>
    <row r="220" spans="1:6" x14ac:dyDescent="0.25">
      <c r="A220" s="57">
        <v>93358</v>
      </c>
      <c r="B220" s="93" t="s">
        <v>1216</v>
      </c>
      <c r="C220" s="94" t="s">
        <v>28</v>
      </c>
      <c r="D220" s="95">
        <v>1.7999999999999999E-2</v>
      </c>
      <c r="E220" s="96"/>
      <c r="F220" s="97">
        <f t="shared" si="12"/>
        <v>0</v>
      </c>
    </row>
    <row r="221" spans="1:6" ht="15.75" thickBot="1" x14ac:dyDescent="0.3">
      <c r="A221" s="57" t="s">
        <v>573</v>
      </c>
      <c r="B221" s="93" t="s">
        <v>1217</v>
      </c>
      <c r="C221" s="94" t="s">
        <v>178</v>
      </c>
      <c r="D221" s="95">
        <v>0.16</v>
      </c>
      <c r="E221" s="96"/>
      <c r="F221" s="97">
        <f t="shared" si="12"/>
        <v>0</v>
      </c>
    </row>
    <row r="222" spans="1:6" ht="15.75" thickBot="1" x14ac:dyDescent="0.3">
      <c r="A222" s="100"/>
      <c r="B222" s="101"/>
      <c r="C222" s="101"/>
      <c r="D222" s="102"/>
      <c r="E222" s="103" t="s">
        <v>12</v>
      </c>
      <c r="F222" s="104">
        <f>SUM(F211:F221)</f>
        <v>0</v>
      </c>
    </row>
    <row r="223" spans="1:6" ht="15.75" thickBot="1" x14ac:dyDescent="0.3">
      <c r="A223" s="105"/>
      <c r="B223" s="105"/>
      <c r="C223" s="105"/>
      <c r="D223" s="105"/>
      <c r="E223" s="105"/>
      <c r="F223" s="105"/>
    </row>
    <row r="224" spans="1:6" ht="15.75" thickBot="1" x14ac:dyDescent="0.3">
      <c r="A224" s="76"/>
      <c r="B224" s="77" t="s">
        <v>1</v>
      </c>
      <c r="C224" s="75"/>
      <c r="D224" s="75"/>
      <c r="E224" s="30"/>
      <c r="F224" s="30"/>
    </row>
    <row r="225" spans="1:6" ht="15.75" thickBot="1" x14ac:dyDescent="0.3">
      <c r="A225" s="78"/>
      <c r="B225" s="79" t="s">
        <v>2</v>
      </c>
      <c r="C225" s="75"/>
      <c r="D225" s="75"/>
      <c r="E225" s="80" t="s">
        <v>3</v>
      </c>
      <c r="F225" s="81"/>
    </row>
    <row r="226" spans="1:6" ht="45.75" thickBot="1" x14ac:dyDescent="0.3">
      <c r="A226" s="82" t="s">
        <v>597</v>
      </c>
      <c r="B226" s="83" t="s">
        <v>598</v>
      </c>
      <c r="C226" s="84"/>
      <c r="D226" s="85"/>
      <c r="E226" s="86"/>
      <c r="F226" s="87" t="s">
        <v>831</v>
      </c>
    </row>
    <row r="227" spans="1:6" x14ac:dyDescent="0.25">
      <c r="A227" s="88" t="s">
        <v>4</v>
      </c>
      <c r="B227" s="89" t="s">
        <v>5</v>
      </c>
      <c r="C227" s="89" t="s">
        <v>6</v>
      </c>
      <c r="D227" s="90" t="s">
        <v>7</v>
      </c>
      <c r="E227" s="91" t="s">
        <v>8</v>
      </c>
      <c r="F227" s="92" t="s">
        <v>9</v>
      </c>
    </row>
    <row r="228" spans="1:6" ht="22.5" x14ac:dyDescent="0.25">
      <c r="A228" s="57" t="s">
        <v>1209</v>
      </c>
      <c r="B228" s="93" t="s">
        <v>1210</v>
      </c>
      <c r="C228" s="94" t="s">
        <v>22</v>
      </c>
      <c r="D228" s="95">
        <v>0.1717948717948718</v>
      </c>
      <c r="E228" s="96"/>
      <c r="F228" s="97">
        <f t="shared" ref="F228:F238" si="13">TRUNC(D228*E228,2)</f>
        <v>0</v>
      </c>
    </row>
    <row r="229" spans="1:6" ht="22.5" x14ac:dyDescent="0.25">
      <c r="A229" s="57" t="s">
        <v>1209</v>
      </c>
      <c r="B229" s="93" t="s">
        <v>1210</v>
      </c>
      <c r="C229" s="94" t="s">
        <v>23</v>
      </c>
      <c r="D229" s="95">
        <v>0.40085470085470087</v>
      </c>
      <c r="E229" s="96"/>
      <c r="F229" s="97">
        <f t="shared" si="13"/>
        <v>0</v>
      </c>
    </row>
    <row r="230" spans="1:6" x14ac:dyDescent="0.25">
      <c r="A230" s="57">
        <v>88315</v>
      </c>
      <c r="B230" s="93" t="s">
        <v>1184</v>
      </c>
      <c r="C230" s="94" t="s">
        <v>10</v>
      </c>
      <c r="D230" s="95">
        <v>0.57264957264957261</v>
      </c>
      <c r="E230" s="96"/>
      <c r="F230" s="97">
        <f t="shared" si="13"/>
        <v>0</v>
      </c>
    </row>
    <row r="231" spans="1:6" ht="22.5" x14ac:dyDescent="0.25">
      <c r="A231" s="57">
        <v>88251</v>
      </c>
      <c r="B231" s="93" t="s">
        <v>941</v>
      </c>
      <c r="C231" s="94" t="s">
        <v>10</v>
      </c>
      <c r="D231" s="95">
        <v>0.66666666666666663</v>
      </c>
      <c r="E231" s="96"/>
      <c r="F231" s="97">
        <f t="shared" si="13"/>
        <v>0</v>
      </c>
    </row>
    <row r="232" spans="1:6" x14ac:dyDescent="0.25">
      <c r="A232" s="57">
        <v>88316</v>
      </c>
      <c r="B232" s="93" t="s">
        <v>11</v>
      </c>
      <c r="C232" s="94" t="s">
        <v>10</v>
      </c>
      <c r="D232" s="95">
        <v>0.23931623931623935</v>
      </c>
      <c r="E232" s="96"/>
      <c r="F232" s="97">
        <f t="shared" si="13"/>
        <v>0</v>
      </c>
    </row>
    <row r="233" spans="1:6" ht="22.5" x14ac:dyDescent="0.25">
      <c r="A233" s="57" t="s">
        <v>575</v>
      </c>
      <c r="B233" s="93" t="s">
        <v>1211</v>
      </c>
      <c r="C233" s="94" t="s">
        <v>178</v>
      </c>
      <c r="D233" s="95">
        <v>0.25</v>
      </c>
      <c r="E233" s="96"/>
      <c r="F233" s="97">
        <f t="shared" si="13"/>
        <v>0</v>
      </c>
    </row>
    <row r="234" spans="1:6" ht="22.5" x14ac:dyDescent="0.25">
      <c r="A234" s="57" t="s">
        <v>1212</v>
      </c>
      <c r="B234" s="93" t="s">
        <v>1213</v>
      </c>
      <c r="C234" s="94" t="s">
        <v>179</v>
      </c>
      <c r="D234" s="95">
        <v>1.0581199999999999</v>
      </c>
      <c r="E234" s="96"/>
      <c r="F234" s="97">
        <f t="shared" si="13"/>
        <v>0</v>
      </c>
    </row>
    <row r="235" spans="1:6" x14ac:dyDescent="0.25">
      <c r="A235" s="57" t="s">
        <v>1214</v>
      </c>
      <c r="B235" s="93" t="s">
        <v>1215</v>
      </c>
      <c r="C235" s="94" t="s">
        <v>179</v>
      </c>
      <c r="D235" s="95">
        <v>14.412000000000003</v>
      </c>
      <c r="E235" s="96"/>
      <c r="F235" s="97">
        <f t="shared" si="13"/>
        <v>0</v>
      </c>
    </row>
    <row r="236" spans="1:6" x14ac:dyDescent="0.25">
      <c r="A236" s="57">
        <v>94970</v>
      </c>
      <c r="B236" s="93" t="s">
        <v>825</v>
      </c>
      <c r="C236" s="94" t="s">
        <v>28</v>
      </c>
      <c r="D236" s="95">
        <v>1.7999999999999999E-2</v>
      </c>
      <c r="E236" s="96"/>
      <c r="F236" s="97">
        <f t="shared" si="13"/>
        <v>0</v>
      </c>
    </row>
    <row r="237" spans="1:6" x14ac:dyDescent="0.25">
      <c r="A237" s="57">
        <v>93358</v>
      </c>
      <c r="B237" s="93" t="s">
        <v>1216</v>
      </c>
      <c r="C237" s="94" t="s">
        <v>28</v>
      </c>
      <c r="D237" s="95">
        <v>1.7999999999999999E-2</v>
      </c>
      <c r="E237" s="96"/>
      <c r="F237" s="97">
        <f t="shared" si="13"/>
        <v>0</v>
      </c>
    </row>
    <row r="238" spans="1:6" ht="15.75" thickBot="1" x14ac:dyDescent="0.3">
      <c r="A238" s="57" t="s">
        <v>573</v>
      </c>
      <c r="B238" s="93" t="s">
        <v>1217</v>
      </c>
      <c r="C238" s="94" t="s">
        <v>178</v>
      </c>
      <c r="D238" s="95">
        <v>0.25</v>
      </c>
      <c r="E238" s="96"/>
      <c r="F238" s="97">
        <f t="shared" si="13"/>
        <v>0</v>
      </c>
    </row>
    <row r="239" spans="1:6" ht="15.75" thickBot="1" x14ac:dyDescent="0.3">
      <c r="A239" s="100"/>
      <c r="B239" s="101"/>
      <c r="C239" s="101"/>
      <c r="D239" s="102"/>
      <c r="E239" s="103" t="s">
        <v>12</v>
      </c>
      <c r="F239" s="104">
        <f>SUM(F228:F238)</f>
        <v>0</v>
      </c>
    </row>
    <row r="240" spans="1:6" ht="15.75" thickBot="1" x14ac:dyDescent="0.3">
      <c r="A240" s="105"/>
      <c r="B240" s="105"/>
      <c r="C240" s="105"/>
      <c r="D240" s="105"/>
      <c r="E240" s="105"/>
      <c r="F240" s="105"/>
    </row>
    <row r="241" spans="1:6" ht="15.75" thickBot="1" x14ac:dyDescent="0.3">
      <c r="A241" s="76"/>
      <c r="B241" s="77" t="s">
        <v>1</v>
      </c>
      <c r="C241" s="75"/>
      <c r="D241" s="75"/>
      <c r="E241" s="30"/>
      <c r="F241" s="30"/>
    </row>
    <row r="242" spans="1:6" ht="15.75" thickBot="1" x14ac:dyDescent="0.3">
      <c r="A242" s="78"/>
      <c r="B242" s="79" t="s">
        <v>2</v>
      </c>
      <c r="C242" s="75"/>
      <c r="D242" s="75"/>
      <c r="E242" s="80" t="s">
        <v>3</v>
      </c>
      <c r="F242" s="81"/>
    </row>
    <row r="243" spans="1:6" ht="45.75" thickBot="1" x14ac:dyDescent="0.3">
      <c r="A243" s="82" t="s">
        <v>599</v>
      </c>
      <c r="B243" s="83" t="s">
        <v>600</v>
      </c>
      <c r="C243" s="84"/>
      <c r="D243" s="85"/>
      <c r="E243" s="86"/>
      <c r="F243" s="87" t="s">
        <v>831</v>
      </c>
    </row>
    <row r="244" spans="1:6" x14ac:dyDescent="0.25">
      <c r="A244" s="88" t="s">
        <v>4</v>
      </c>
      <c r="B244" s="89" t="s">
        <v>5</v>
      </c>
      <c r="C244" s="89" t="s">
        <v>6</v>
      </c>
      <c r="D244" s="90" t="s">
        <v>7</v>
      </c>
      <c r="E244" s="91" t="s">
        <v>8</v>
      </c>
      <c r="F244" s="92" t="s">
        <v>9</v>
      </c>
    </row>
    <row r="245" spans="1:6" ht="22.5" x14ac:dyDescent="0.25">
      <c r="A245" s="57" t="s">
        <v>1209</v>
      </c>
      <c r="B245" s="93" t="s">
        <v>1210</v>
      </c>
      <c r="C245" s="94" t="s">
        <v>22</v>
      </c>
      <c r="D245" s="95">
        <v>0.17317073170731706</v>
      </c>
      <c r="E245" s="96"/>
      <c r="F245" s="97">
        <f t="shared" ref="F245:F255" si="14">TRUNC(D245*E245,2)</f>
        <v>0</v>
      </c>
    </row>
    <row r="246" spans="1:6" ht="22.5" x14ac:dyDescent="0.25">
      <c r="A246" s="57" t="s">
        <v>1209</v>
      </c>
      <c r="B246" s="93" t="s">
        <v>1210</v>
      </c>
      <c r="C246" s="94" t="s">
        <v>23</v>
      </c>
      <c r="D246" s="95">
        <v>0.40406504065040649</v>
      </c>
      <c r="E246" s="96"/>
      <c r="F246" s="97">
        <f t="shared" si="14"/>
        <v>0</v>
      </c>
    </row>
    <row r="247" spans="1:6" x14ac:dyDescent="0.25">
      <c r="A247" s="57">
        <v>88315</v>
      </c>
      <c r="B247" s="93" t="s">
        <v>1184</v>
      </c>
      <c r="C247" s="94" t="s">
        <v>10</v>
      </c>
      <c r="D247" s="95">
        <v>0.57723577235772361</v>
      </c>
      <c r="E247" s="96"/>
      <c r="F247" s="97">
        <f t="shared" si="14"/>
        <v>0</v>
      </c>
    </row>
    <row r="248" spans="1:6" ht="22.5" x14ac:dyDescent="0.25">
      <c r="A248" s="57">
        <v>88251</v>
      </c>
      <c r="B248" s="93" t="s">
        <v>941</v>
      </c>
      <c r="C248" s="94" t="s">
        <v>10</v>
      </c>
      <c r="D248" s="95">
        <v>0.66666666666666663</v>
      </c>
      <c r="E248" s="96"/>
      <c r="F248" s="97">
        <f t="shared" si="14"/>
        <v>0</v>
      </c>
    </row>
    <row r="249" spans="1:6" x14ac:dyDescent="0.25">
      <c r="A249" s="57">
        <v>88316</v>
      </c>
      <c r="B249" s="93" t="s">
        <v>11</v>
      </c>
      <c r="C249" s="94" t="s">
        <v>10</v>
      </c>
      <c r="D249" s="95">
        <v>0.24390243902439027</v>
      </c>
      <c r="E249" s="96"/>
      <c r="F249" s="97">
        <f t="shared" si="14"/>
        <v>0</v>
      </c>
    </row>
    <row r="250" spans="1:6" ht="22.5" x14ac:dyDescent="0.25">
      <c r="A250" s="57" t="s">
        <v>575</v>
      </c>
      <c r="B250" s="93" t="s">
        <v>1211</v>
      </c>
      <c r="C250" s="94" t="s">
        <v>178</v>
      </c>
      <c r="D250" s="95">
        <v>0.36</v>
      </c>
      <c r="E250" s="96"/>
      <c r="F250" s="97">
        <f t="shared" si="14"/>
        <v>0</v>
      </c>
    </row>
    <row r="251" spans="1:6" ht="22.5" x14ac:dyDescent="0.25">
      <c r="A251" s="57" t="s">
        <v>1212</v>
      </c>
      <c r="B251" s="93" t="s">
        <v>1213</v>
      </c>
      <c r="C251" s="94" t="s">
        <v>179</v>
      </c>
      <c r="D251" s="95">
        <v>1.0581199999999999</v>
      </c>
      <c r="E251" s="96"/>
      <c r="F251" s="97">
        <f t="shared" si="14"/>
        <v>0</v>
      </c>
    </row>
    <row r="252" spans="1:6" x14ac:dyDescent="0.25">
      <c r="A252" s="57" t="s">
        <v>1214</v>
      </c>
      <c r="B252" s="93" t="s">
        <v>1215</v>
      </c>
      <c r="C252" s="94" t="s">
        <v>179</v>
      </c>
      <c r="D252" s="95">
        <v>14.742000000000001</v>
      </c>
      <c r="E252" s="96"/>
      <c r="F252" s="97">
        <f t="shared" si="14"/>
        <v>0</v>
      </c>
    </row>
    <row r="253" spans="1:6" x14ac:dyDescent="0.25">
      <c r="A253" s="57">
        <v>94970</v>
      </c>
      <c r="B253" s="93" t="s">
        <v>825</v>
      </c>
      <c r="C253" s="94" t="s">
        <v>28</v>
      </c>
      <c r="D253" s="95">
        <v>1.7999999999999999E-2</v>
      </c>
      <c r="E253" s="96"/>
      <c r="F253" s="97">
        <f t="shared" si="14"/>
        <v>0</v>
      </c>
    </row>
    <row r="254" spans="1:6" x14ac:dyDescent="0.25">
      <c r="A254" s="57">
        <v>93358</v>
      </c>
      <c r="B254" s="93" t="s">
        <v>1216</v>
      </c>
      <c r="C254" s="94" t="s">
        <v>28</v>
      </c>
      <c r="D254" s="95">
        <v>1.7999999999999999E-2</v>
      </c>
      <c r="E254" s="96"/>
      <c r="F254" s="97">
        <f t="shared" si="14"/>
        <v>0</v>
      </c>
    </row>
    <row r="255" spans="1:6" ht="15.75" thickBot="1" x14ac:dyDescent="0.3">
      <c r="A255" s="57" t="s">
        <v>573</v>
      </c>
      <c r="B255" s="93" t="s">
        <v>1217</v>
      </c>
      <c r="C255" s="94" t="s">
        <v>178</v>
      </c>
      <c r="D255" s="95">
        <v>0.36</v>
      </c>
      <c r="E255" s="96"/>
      <c r="F255" s="97">
        <f t="shared" si="14"/>
        <v>0</v>
      </c>
    </row>
    <row r="256" spans="1:6" ht="15.75" thickBot="1" x14ac:dyDescent="0.3">
      <c r="A256" s="100"/>
      <c r="B256" s="101"/>
      <c r="C256" s="101"/>
      <c r="D256" s="102"/>
      <c r="E256" s="103" t="s">
        <v>12</v>
      </c>
      <c r="F256" s="104">
        <f>SUM(F245:F255)</f>
        <v>0</v>
      </c>
    </row>
    <row r="257" spans="1:6" ht="15.75" thickBot="1" x14ac:dyDescent="0.3">
      <c r="A257" s="105"/>
      <c r="B257" s="105"/>
      <c r="C257" s="105"/>
      <c r="D257" s="105"/>
      <c r="E257" s="105"/>
      <c r="F257" s="105"/>
    </row>
    <row r="258" spans="1:6" ht="15.75" thickBot="1" x14ac:dyDescent="0.3">
      <c r="A258" s="76"/>
      <c r="B258" s="77" t="s">
        <v>1</v>
      </c>
      <c r="C258" s="75"/>
      <c r="D258" s="75"/>
      <c r="E258" s="30"/>
      <c r="F258" s="30"/>
    </row>
    <row r="259" spans="1:6" ht="15.75" thickBot="1" x14ac:dyDescent="0.3">
      <c r="A259" s="78"/>
      <c r="B259" s="79" t="s">
        <v>2</v>
      </c>
      <c r="C259" s="75"/>
      <c r="D259" s="75"/>
      <c r="E259" s="80" t="s">
        <v>3</v>
      </c>
      <c r="F259" s="81"/>
    </row>
    <row r="260" spans="1:6" ht="45.75" thickBot="1" x14ac:dyDescent="0.3">
      <c r="A260" s="82" t="s">
        <v>601</v>
      </c>
      <c r="B260" s="83" t="s">
        <v>602</v>
      </c>
      <c r="C260" s="84"/>
      <c r="D260" s="85"/>
      <c r="E260" s="86"/>
      <c r="F260" s="87" t="s">
        <v>831</v>
      </c>
    </row>
    <row r="261" spans="1:6" x14ac:dyDescent="0.25">
      <c r="A261" s="88" t="s">
        <v>4</v>
      </c>
      <c r="B261" s="89" t="s">
        <v>5</v>
      </c>
      <c r="C261" s="89" t="s">
        <v>6</v>
      </c>
      <c r="D261" s="90" t="s">
        <v>7</v>
      </c>
      <c r="E261" s="91" t="s">
        <v>8</v>
      </c>
      <c r="F261" s="92" t="s">
        <v>9</v>
      </c>
    </row>
    <row r="262" spans="1:6" ht="22.5" x14ac:dyDescent="0.25">
      <c r="A262" s="57" t="s">
        <v>1209</v>
      </c>
      <c r="B262" s="93" t="s">
        <v>1210</v>
      </c>
      <c r="C262" s="94" t="s">
        <v>22</v>
      </c>
      <c r="D262" s="95">
        <v>0.17584650112866818</v>
      </c>
      <c r="E262" s="96"/>
      <c r="F262" s="97">
        <f t="shared" ref="F262:F272" si="15">TRUNC(D262*E262,2)</f>
        <v>0</v>
      </c>
    </row>
    <row r="263" spans="1:6" ht="22.5" x14ac:dyDescent="0.25">
      <c r="A263" s="57" t="s">
        <v>1209</v>
      </c>
      <c r="B263" s="93" t="s">
        <v>1210</v>
      </c>
      <c r="C263" s="94" t="s">
        <v>23</v>
      </c>
      <c r="D263" s="95">
        <v>0.410308502633559</v>
      </c>
      <c r="E263" s="96"/>
      <c r="F263" s="97">
        <f t="shared" si="15"/>
        <v>0</v>
      </c>
    </row>
    <row r="264" spans="1:6" x14ac:dyDescent="0.25">
      <c r="A264" s="57">
        <v>88315</v>
      </c>
      <c r="B264" s="93" t="s">
        <v>1184</v>
      </c>
      <c r="C264" s="94" t="s">
        <v>10</v>
      </c>
      <c r="D264" s="95">
        <v>0.58615500376222718</v>
      </c>
      <c r="E264" s="96"/>
      <c r="F264" s="97">
        <f t="shared" si="15"/>
        <v>0</v>
      </c>
    </row>
    <row r="265" spans="1:6" ht="22.5" x14ac:dyDescent="0.25">
      <c r="A265" s="57">
        <v>88251</v>
      </c>
      <c r="B265" s="93" t="s">
        <v>941</v>
      </c>
      <c r="C265" s="94" t="s">
        <v>10</v>
      </c>
      <c r="D265" s="95">
        <v>0.66666666666666663</v>
      </c>
      <c r="E265" s="96"/>
      <c r="F265" s="97">
        <f t="shared" si="15"/>
        <v>0</v>
      </c>
    </row>
    <row r="266" spans="1:6" x14ac:dyDescent="0.25">
      <c r="A266" s="57">
        <v>88316</v>
      </c>
      <c r="B266" s="93" t="s">
        <v>11</v>
      </c>
      <c r="C266" s="94" t="s">
        <v>10</v>
      </c>
      <c r="D266" s="95">
        <v>0.25282167042889392</v>
      </c>
      <c r="E266" s="96"/>
      <c r="F266" s="97">
        <f t="shared" si="15"/>
        <v>0</v>
      </c>
    </row>
    <row r="267" spans="1:6" ht="22.5" x14ac:dyDescent="0.25">
      <c r="A267" s="57" t="s">
        <v>575</v>
      </c>
      <c r="B267" s="93" t="s">
        <v>1211</v>
      </c>
      <c r="C267" s="94" t="s">
        <v>178</v>
      </c>
      <c r="D267" s="95">
        <v>0.5625</v>
      </c>
      <c r="E267" s="96"/>
      <c r="F267" s="97">
        <f t="shared" si="15"/>
        <v>0</v>
      </c>
    </row>
    <row r="268" spans="1:6" ht="22.5" x14ac:dyDescent="0.25">
      <c r="A268" s="57" t="s">
        <v>1212</v>
      </c>
      <c r="B268" s="93" t="s">
        <v>1213</v>
      </c>
      <c r="C268" s="94" t="s">
        <v>179</v>
      </c>
      <c r="D268" s="95">
        <v>1.0581199999999999</v>
      </c>
      <c r="E268" s="96"/>
      <c r="F268" s="97">
        <f t="shared" si="15"/>
        <v>0</v>
      </c>
    </row>
    <row r="269" spans="1:6" x14ac:dyDescent="0.25">
      <c r="A269" s="57" t="s">
        <v>1214</v>
      </c>
      <c r="B269" s="93" t="s">
        <v>1215</v>
      </c>
      <c r="C269" s="94" t="s">
        <v>179</v>
      </c>
      <c r="D269" s="95">
        <v>15.237</v>
      </c>
      <c r="E269" s="96"/>
      <c r="F269" s="97">
        <f t="shared" si="15"/>
        <v>0</v>
      </c>
    </row>
    <row r="270" spans="1:6" x14ac:dyDescent="0.25">
      <c r="A270" s="57">
        <v>94970</v>
      </c>
      <c r="B270" s="93" t="s">
        <v>825</v>
      </c>
      <c r="C270" s="94" t="s">
        <v>28</v>
      </c>
      <c r="D270" s="95">
        <v>1.7999999999999999E-2</v>
      </c>
      <c r="E270" s="96"/>
      <c r="F270" s="97">
        <f t="shared" si="15"/>
        <v>0</v>
      </c>
    </row>
    <row r="271" spans="1:6" x14ac:dyDescent="0.25">
      <c r="A271" s="57">
        <v>93358</v>
      </c>
      <c r="B271" s="93" t="s">
        <v>1216</v>
      </c>
      <c r="C271" s="94" t="s">
        <v>28</v>
      </c>
      <c r="D271" s="95">
        <v>1.7999999999999999E-2</v>
      </c>
      <c r="E271" s="96"/>
      <c r="F271" s="97">
        <f t="shared" si="15"/>
        <v>0</v>
      </c>
    </row>
    <row r="272" spans="1:6" ht="15.75" thickBot="1" x14ac:dyDescent="0.3">
      <c r="A272" s="57" t="s">
        <v>573</v>
      </c>
      <c r="B272" s="93" t="s">
        <v>1217</v>
      </c>
      <c r="C272" s="94" t="s">
        <v>178</v>
      </c>
      <c r="D272" s="95">
        <v>0.5625</v>
      </c>
      <c r="E272" s="96"/>
      <c r="F272" s="97">
        <f t="shared" si="15"/>
        <v>0</v>
      </c>
    </row>
    <row r="273" spans="1:6" ht="15.75" thickBot="1" x14ac:dyDescent="0.3">
      <c r="A273" s="100"/>
      <c r="B273" s="101"/>
      <c r="C273" s="101"/>
      <c r="D273" s="102"/>
      <c r="E273" s="103" t="s">
        <v>12</v>
      </c>
      <c r="F273" s="104">
        <f>SUM(F262:F272)</f>
        <v>0</v>
      </c>
    </row>
    <row r="274" spans="1:6" ht="15.75" thickBot="1" x14ac:dyDescent="0.3">
      <c r="A274" s="105"/>
      <c r="B274" s="105"/>
      <c r="C274" s="105"/>
      <c r="D274" s="105"/>
      <c r="E274" s="105"/>
      <c r="F274" s="105"/>
    </row>
    <row r="275" spans="1:6" ht="15.75" thickBot="1" x14ac:dyDescent="0.3">
      <c r="A275" s="76"/>
      <c r="B275" s="77" t="s">
        <v>1</v>
      </c>
      <c r="C275" s="75"/>
      <c r="D275" s="75"/>
      <c r="E275" s="30"/>
      <c r="F275" s="30"/>
    </row>
    <row r="276" spans="1:6" ht="15.75" thickBot="1" x14ac:dyDescent="0.3">
      <c r="A276" s="78"/>
      <c r="B276" s="79" t="s">
        <v>2</v>
      </c>
      <c r="C276" s="75"/>
      <c r="D276" s="75"/>
      <c r="E276" s="80" t="s">
        <v>3</v>
      </c>
      <c r="F276" s="81"/>
    </row>
    <row r="277" spans="1:6" ht="45.75" thickBot="1" x14ac:dyDescent="0.3">
      <c r="A277" s="82" t="s">
        <v>603</v>
      </c>
      <c r="B277" s="83" t="s">
        <v>604</v>
      </c>
      <c r="C277" s="84"/>
      <c r="D277" s="85"/>
      <c r="E277" s="86"/>
      <c r="F277" s="87" t="s">
        <v>831</v>
      </c>
    </row>
    <row r="278" spans="1:6" x14ac:dyDescent="0.25">
      <c r="A278" s="88" t="s">
        <v>4</v>
      </c>
      <c r="B278" s="89" t="s">
        <v>5</v>
      </c>
      <c r="C278" s="89" t="s">
        <v>6</v>
      </c>
      <c r="D278" s="90" t="s">
        <v>7</v>
      </c>
      <c r="E278" s="91" t="s">
        <v>8</v>
      </c>
      <c r="F278" s="92" t="s">
        <v>9</v>
      </c>
    </row>
    <row r="279" spans="1:6" ht="22.5" x14ac:dyDescent="0.25">
      <c r="A279" s="57" t="s">
        <v>1209</v>
      </c>
      <c r="B279" s="93" t="s">
        <v>1210</v>
      </c>
      <c r="C279" s="94" t="s">
        <v>22</v>
      </c>
      <c r="D279" s="95">
        <v>0.18235294117647055</v>
      </c>
      <c r="E279" s="96"/>
      <c r="F279" s="97">
        <f t="shared" ref="F279:F289" si="16">TRUNC(D279*E279,2)</f>
        <v>0</v>
      </c>
    </row>
    <row r="280" spans="1:6" ht="22.5" x14ac:dyDescent="0.25">
      <c r="A280" s="57" t="s">
        <v>1209</v>
      </c>
      <c r="B280" s="93" t="s">
        <v>1210</v>
      </c>
      <c r="C280" s="94" t="s">
        <v>23</v>
      </c>
      <c r="D280" s="95">
        <v>0.4254901960784313</v>
      </c>
      <c r="E280" s="96"/>
      <c r="F280" s="97">
        <f t="shared" si="16"/>
        <v>0</v>
      </c>
    </row>
    <row r="281" spans="1:6" x14ac:dyDescent="0.25">
      <c r="A281" s="57">
        <v>88315</v>
      </c>
      <c r="B281" s="93" t="s">
        <v>1184</v>
      </c>
      <c r="C281" s="94" t="s">
        <v>10</v>
      </c>
      <c r="D281" s="95">
        <v>0.60784313725490191</v>
      </c>
      <c r="E281" s="96"/>
      <c r="F281" s="97">
        <f t="shared" si="16"/>
        <v>0</v>
      </c>
    </row>
    <row r="282" spans="1:6" ht="22.5" x14ac:dyDescent="0.25">
      <c r="A282" s="57">
        <v>88251</v>
      </c>
      <c r="B282" s="93" t="s">
        <v>941</v>
      </c>
      <c r="C282" s="94" t="s">
        <v>10</v>
      </c>
      <c r="D282" s="95">
        <v>0.66666666666666663</v>
      </c>
      <c r="E282" s="96"/>
      <c r="F282" s="97">
        <f t="shared" si="16"/>
        <v>0</v>
      </c>
    </row>
    <row r="283" spans="1:6" x14ac:dyDescent="0.25">
      <c r="A283" s="57">
        <v>88316</v>
      </c>
      <c r="B283" s="93" t="s">
        <v>11</v>
      </c>
      <c r="C283" s="94" t="s">
        <v>10</v>
      </c>
      <c r="D283" s="95">
        <v>0.2745098039215686</v>
      </c>
      <c r="E283" s="96"/>
      <c r="F283" s="97">
        <f t="shared" si="16"/>
        <v>0</v>
      </c>
    </row>
    <row r="284" spans="1:6" ht="22.5" x14ac:dyDescent="0.25">
      <c r="A284" s="57" t="s">
        <v>575</v>
      </c>
      <c r="B284" s="93" t="s">
        <v>1211</v>
      </c>
      <c r="C284" s="94" t="s">
        <v>178</v>
      </c>
      <c r="D284" s="95">
        <v>1</v>
      </c>
      <c r="E284" s="96"/>
      <c r="F284" s="97">
        <f t="shared" si="16"/>
        <v>0</v>
      </c>
    </row>
    <row r="285" spans="1:6" ht="22.5" x14ac:dyDescent="0.25">
      <c r="A285" s="57" t="s">
        <v>1212</v>
      </c>
      <c r="B285" s="93" t="s">
        <v>1213</v>
      </c>
      <c r="C285" s="94" t="s">
        <v>179</v>
      </c>
      <c r="D285" s="95">
        <v>1.0581199999999999</v>
      </c>
      <c r="E285" s="96"/>
      <c r="F285" s="97">
        <f t="shared" si="16"/>
        <v>0</v>
      </c>
    </row>
    <row r="286" spans="1:6" x14ac:dyDescent="0.25">
      <c r="A286" s="57" t="s">
        <v>1214</v>
      </c>
      <c r="B286" s="93" t="s">
        <v>1215</v>
      </c>
      <c r="C286" s="94" t="s">
        <v>179</v>
      </c>
      <c r="D286" s="95">
        <v>16.061999999999998</v>
      </c>
      <c r="E286" s="96"/>
      <c r="F286" s="97">
        <f t="shared" si="16"/>
        <v>0</v>
      </c>
    </row>
    <row r="287" spans="1:6" x14ac:dyDescent="0.25">
      <c r="A287" s="57">
        <v>94970</v>
      </c>
      <c r="B287" s="93" t="s">
        <v>825</v>
      </c>
      <c r="C287" s="94" t="s">
        <v>28</v>
      </c>
      <c r="D287" s="95">
        <v>1.7999999999999999E-2</v>
      </c>
      <c r="E287" s="96"/>
      <c r="F287" s="97">
        <f t="shared" si="16"/>
        <v>0</v>
      </c>
    </row>
    <row r="288" spans="1:6" x14ac:dyDescent="0.25">
      <c r="A288" s="57">
        <v>93358</v>
      </c>
      <c r="B288" s="93" t="s">
        <v>1216</v>
      </c>
      <c r="C288" s="94" t="s">
        <v>28</v>
      </c>
      <c r="D288" s="95">
        <v>1.7999999999999999E-2</v>
      </c>
      <c r="E288" s="96"/>
      <c r="F288" s="97">
        <f t="shared" si="16"/>
        <v>0</v>
      </c>
    </row>
    <row r="289" spans="1:6" ht="15.75" thickBot="1" x14ac:dyDescent="0.3">
      <c r="A289" s="57" t="s">
        <v>573</v>
      </c>
      <c r="B289" s="93" t="s">
        <v>1217</v>
      </c>
      <c r="C289" s="94" t="s">
        <v>178</v>
      </c>
      <c r="D289" s="95">
        <v>1</v>
      </c>
      <c r="E289" s="96"/>
      <c r="F289" s="97">
        <f t="shared" si="16"/>
        <v>0</v>
      </c>
    </row>
    <row r="290" spans="1:6" ht="15.75" thickBot="1" x14ac:dyDescent="0.3">
      <c r="A290" s="100"/>
      <c r="B290" s="101"/>
      <c r="C290" s="101"/>
      <c r="D290" s="102"/>
      <c r="E290" s="103" t="s">
        <v>12</v>
      </c>
      <c r="F290" s="104">
        <f>SUM(F279:F289)</f>
        <v>0</v>
      </c>
    </row>
    <row r="291" spans="1:6" ht="15.75" thickBot="1" x14ac:dyDescent="0.3">
      <c r="A291" s="105"/>
      <c r="B291" s="105"/>
      <c r="C291" s="105"/>
      <c r="D291" s="105"/>
      <c r="E291" s="105"/>
      <c r="F291" s="105"/>
    </row>
    <row r="292" spans="1:6" ht="15.75" thickBot="1" x14ac:dyDescent="0.3">
      <c r="A292" s="76"/>
      <c r="B292" s="77" t="s">
        <v>1</v>
      </c>
      <c r="C292" s="75"/>
      <c r="D292" s="75"/>
      <c r="E292" s="30"/>
      <c r="F292" s="30"/>
    </row>
    <row r="293" spans="1:6" ht="15.75" thickBot="1" x14ac:dyDescent="0.3">
      <c r="A293" s="78"/>
      <c r="B293" s="79" t="s">
        <v>2</v>
      </c>
      <c r="C293" s="75"/>
      <c r="D293" s="75"/>
      <c r="E293" s="80" t="s">
        <v>3</v>
      </c>
      <c r="F293" s="81"/>
    </row>
    <row r="294" spans="1:6" ht="45.75" thickBot="1" x14ac:dyDescent="0.3">
      <c r="A294" s="82" t="s">
        <v>605</v>
      </c>
      <c r="B294" s="83" t="s">
        <v>606</v>
      </c>
      <c r="C294" s="84"/>
      <c r="D294" s="85"/>
      <c r="E294" s="86"/>
      <c r="F294" s="87" t="s">
        <v>831</v>
      </c>
    </row>
    <row r="295" spans="1:6" x14ac:dyDescent="0.25">
      <c r="A295" s="88" t="s">
        <v>4</v>
      </c>
      <c r="B295" s="89" t="s">
        <v>5</v>
      </c>
      <c r="C295" s="89" t="s">
        <v>6</v>
      </c>
      <c r="D295" s="90" t="s">
        <v>7</v>
      </c>
      <c r="E295" s="91" t="s">
        <v>8</v>
      </c>
      <c r="F295" s="92" t="s">
        <v>9</v>
      </c>
    </row>
    <row r="296" spans="1:6" ht="22.5" x14ac:dyDescent="0.25">
      <c r="A296" s="57" t="s">
        <v>1209</v>
      </c>
      <c r="B296" s="93" t="s">
        <v>1210</v>
      </c>
      <c r="C296" s="94" t="s">
        <v>22</v>
      </c>
      <c r="D296" s="95">
        <v>0.17266435986159168</v>
      </c>
      <c r="E296" s="96"/>
      <c r="F296" s="97">
        <f t="shared" ref="F296:F306" si="17">TRUNC(D296*E296,2)</f>
        <v>0</v>
      </c>
    </row>
    <row r="297" spans="1:6" ht="22.5" x14ac:dyDescent="0.25">
      <c r="A297" s="57" t="s">
        <v>1209</v>
      </c>
      <c r="B297" s="93" t="s">
        <v>1210</v>
      </c>
      <c r="C297" s="94" t="s">
        <v>23</v>
      </c>
      <c r="D297" s="95">
        <v>0.40288350634371395</v>
      </c>
      <c r="E297" s="96"/>
      <c r="F297" s="97">
        <f t="shared" si="17"/>
        <v>0</v>
      </c>
    </row>
    <row r="298" spans="1:6" x14ac:dyDescent="0.25">
      <c r="A298" s="57">
        <v>88315</v>
      </c>
      <c r="B298" s="93" t="s">
        <v>1184</v>
      </c>
      <c r="C298" s="94" t="s">
        <v>10</v>
      </c>
      <c r="D298" s="95">
        <v>0.57554786620530562</v>
      </c>
      <c r="E298" s="96"/>
      <c r="F298" s="97">
        <f t="shared" si="17"/>
        <v>0</v>
      </c>
    </row>
    <row r="299" spans="1:6" ht="22.5" x14ac:dyDescent="0.25">
      <c r="A299" s="57">
        <v>88251</v>
      </c>
      <c r="B299" s="93" t="s">
        <v>941</v>
      </c>
      <c r="C299" s="94" t="s">
        <v>10</v>
      </c>
      <c r="D299" s="95">
        <v>0.66666666666666663</v>
      </c>
      <c r="E299" s="96"/>
      <c r="F299" s="97">
        <f t="shared" si="17"/>
        <v>0</v>
      </c>
    </row>
    <row r="300" spans="1:6" x14ac:dyDescent="0.25">
      <c r="A300" s="57">
        <v>88316</v>
      </c>
      <c r="B300" s="93" t="s">
        <v>11</v>
      </c>
      <c r="C300" s="94" t="s">
        <v>10</v>
      </c>
      <c r="D300" s="95">
        <v>0.24221453287197234</v>
      </c>
      <c r="E300" s="96"/>
      <c r="F300" s="97">
        <f t="shared" si="17"/>
        <v>0</v>
      </c>
    </row>
    <row r="301" spans="1:6" ht="22.5" x14ac:dyDescent="0.25">
      <c r="A301" s="57" t="s">
        <v>575</v>
      </c>
      <c r="B301" s="93" t="s">
        <v>1211</v>
      </c>
      <c r="C301" s="94" t="s">
        <v>178</v>
      </c>
      <c r="D301" s="95">
        <v>0.32</v>
      </c>
      <c r="E301" s="96"/>
      <c r="F301" s="97">
        <f t="shared" si="17"/>
        <v>0</v>
      </c>
    </row>
    <row r="302" spans="1:6" ht="22.5" x14ac:dyDescent="0.25">
      <c r="A302" s="57" t="s">
        <v>1212</v>
      </c>
      <c r="B302" s="93" t="s">
        <v>1213</v>
      </c>
      <c r="C302" s="94" t="s">
        <v>179</v>
      </c>
      <c r="D302" s="95">
        <v>1.0581199999999999</v>
      </c>
      <c r="E302" s="96"/>
      <c r="F302" s="97">
        <f t="shared" si="17"/>
        <v>0</v>
      </c>
    </row>
    <row r="303" spans="1:6" x14ac:dyDescent="0.25">
      <c r="A303" s="57" t="s">
        <v>1214</v>
      </c>
      <c r="B303" s="93" t="s">
        <v>1215</v>
      </c>
      <c r="C303" s="94" t="s">
        <v>179</v>
      </c>
      <c r="D303" s="95">
        <v>13.818000000000003</v>
      </c>
      <c r="E303" s="96"/>
      <c r="F303" s="97">
        <f t="shared" si="17"/>
        <v>0</v>
      </c>
    </row>
    <row r="304" spans="1:6" x14ac:dyDescent="0.25">
      <c r="A304" s="57">
        <v>94970</v>
      </c>
      <c r="B304" s="93" t="s">
        <v>825</v>
      </c>
      <c r="C304" s="94" t="s">
        <v>28</v>
      </c>
      <c r="D304" s="95">
        <v>1.7999999999999999E-2</v>
      </c>
      <c r="E304" s="96"/>
      <c r="F304" s="97">
        <f t="shared" si="17"/>
        <v>0</v>
      </c>
    </row>
    <row r="305" spans="1:6" x14ac:dyDescent="0.25">
      <c r="A305" s="57">
        <v>93358</v>
      </c>
      <c r="B305" s="93" t="s">
        <v>1216</v>
      </c>
      <c r="C305" s="94" t="s">
        <v>28</v>
      </c>
      <c r="D305" s="95">
        <v>1.7999999999999999E-2</v>
      </c>
      <c r="E305" s="96"/>
      <c r="F305" s="97">
        <f t="shared" si="17"/>
        <v>0</v>
      </c>
    </row>
    <row r="306" spans="1:6" ht="15.75" thickBot="1" x14ac:dyDescent="0.3">
      <c r="A306" s="57" t="s">
        <v>573</v>
      </c>
      <c r="B306" s="93" t="s">
        <v>1217</v>
      </c>
      <c r="C306" s="94" t="s">
        <v>178</v>
      </c>
      <c r="D306" s="95">
        <v>0.32</v>
      </c>
      <c r="E306" s="96"/>
      <c r="F306" s="97">
        <f t="shared" si="17"/>
        <v>0</v>
      </c>
    </row>
    <row r="307" spans="1:6" ht="15.75" thickBot="1" x14ac:dyDescent="0.3">
      <c r="A307" s="100"/>
      <c r="B307" s="101"/>
      <c r="C307" s="101"/>
      <c r="D307" s="102"/>
      <c r="E307" s="103" t="s">
        <v>12</v>
      </c>
      <c r="F307" s="104">
        <f>SUM(F296:F306)</f>
        <v>0</v>
      </c>
    </row>
    <row r="308" spans="1:6" ht="15.75" thickBot="1" x14ac:dyDescent="0.3">
      <c r="A308" s="105"/>
      <c r="B308" s="105"/>
      <c r="C308" s="105"/>
      <c r="D308" s="105"/>
      <c r="E308" s="105"/>
      <c r="F308" s="105"/>
    </row>
    <row r="309" spans="1:6" ht="15.75" thickBot="1" x14ac:dyDescent="0.3">
      <c r="A309" s="76"/>
      <c r="B309" s="77" t="s">
        <v>1</v>
      </c>
      <c r="C309" s="75"/>
      <c r="D309" s="75"/>
      <c r="E309" s="30"/>
      <c r="F309" s="30"/>
    </row>
    <row r="310" spans="1:6" ht="15.75" thickBot="1" x14ac:dyDescent="0.3">
      <c r="A310" s="78"/>
      <c r="B310" s="79" t="s">
        <v>2</v>
      </c>
      <c r="C310" s="75"/>
      <c r="D310" s="75"/>
      <c r="E310" s="80" t="s">
        <v>3</v>
      </c>
      <c r="F310" s="81"/>
    </row>
    <row r="311" spans="1:6" ht="45.75" thickBot="1" x14ac:dyDescent="0.3">
      <c r="A311" s="82" t="s">
        <v>607</v>
      </c>
      <c r="B311" s="83" t="s">
        <v>608</v>
      </c>
      <c r="C311" s="84"/>
      <c r="D311" s="85"/>
      <c r="E311" s="86"/>
      <c r="F311" s="87" t="s">
        <v>831</v>
      </c>
    </row>
    <row r="312" spans="1:6" x14ac:dyDescent="0.25">
      <c r="A312" s="88" t="s">
        <v>4</v>
      </c>
      <c r="B312" s="89" t="s">
        <v>5</v>
      </c>
      <c r="C312" s="89" t="s">
        <v>6</v>
      </c>
      <c r="D312" s="90" t="s">
        <v>7</v>
      </c>
      <c r="E312" s="91" t="s">
        <v>8</v>
      </c>
      <c r="F312" s="92" t="s">
        <v>9</v>
      </c>
    </row>
    <row r="313" spans="1:6" ht="22.5" x14ac:dyDescent="0.25">
      <c r="A313" s="57" t="s">
        <v>1209</v>
      </c>
      <c r="B313" s="93" t="s">
        <v>1210</v>
      </c>
      <c r="C313" s="94" t="s">
        <v>22</v>
      </c>
      <c r="D313" s="95">
        <v>0.17317073170731706</v>
      </c>
      <c r="E313" s="96"/>
      <c r="F313" s="97">
        <f t="shared" ref="F313:F323" si="18">TRUNC(D313*E313,2)</f>
        <v>0</v>
      </c>
    </row>
    <row r="314" spans="1:6" ht="22.5" x14ac:dyDescent="0.25">
      <c r="A314" s="57" t="s">
        <v>1209</v>
      </c>
      <c r="B314" s="93" t="s">
        <v>1210</v>
      </c>
      <c r="C314" s="94" t="s">
        <v>23</v>
      </c>
      <c r="D314" s="95">
        <v>0.40406504065040649</v>
      </c>
      <c r="E314" s="96"/>
      <c r="F314" s="97">
        <f t="shared" si="18"/>
        <v>0</v>
      </c>
    </row>
    <row r="315" spans="1:6" x14ac:dyDescent="0.25">
      <c r="A315" s="57">
        <v>88315</v>
      </c>
      <c r="B315" s="93" t="s">
        <v>1184</v>
      </c>
      <c r="C315" s="94" t="s">
        <v>10</v>
      </c>
      <c r="D315" s="95">
        <v>0.57723577235772361</v>
      </c>
      <c r="E315" s="96"/>
      <c r="F315" s="97">
        <f t="shared" si="18"/>
        <v>0</v>
      </c>
    </row>
    <row r="316" spans="1:6" ht="22.5" x14ac:dyDescent="0.25">
      <c r="A316" s="57">
        <v>88251</v>
      </c>
      <c r="B316" s="93" t="s">
        <v>941</v>
      </c>
      <c r="C316" s="94" t="s">
        <v>10</v>
      </c>
      <c r="D316" s="95">
        <v>0.66666666666666663</v>
      </c>
      <c r="E316" s="96"/>
      <c r="F316" s="97">
        <f t="shared" si="18"/>
        <v>0</v>
      </c>
    </row>
    <row r="317" spans="1:6" x14ac:dyDescent="0.25">
      <c r="A317" s="57">
        <v>88316</v>
      </c>
      <c r="B317" s="93" t="s">
        <v>11</v>
      </c>
      <c r="C317" s="94" t="s">
        <v>10</v>
      </c>
      <c r="D317" s="95">
        <v>0.24390243902439027</v>
      </c>
      <c r="E317" s="96"/>
      <c r="F317" s="97">
        <f t="shared" si="18"/>
        <v>0</v>
      </c>
    </row>
    <row r="318" spans="1:6" ht="22.5" x14ac:dyDescent="0.25">
      <c r="A318" s="57" t="s">
        <v>575</v>
      </c>
      <c r="B318" s="93" t="s">
        <v>1211</v>
      </c>
      <c r="C318" s="94" t="s">
        <v>178</v>
      </c>
      <c r="D318" s="95">
        <v>0.36</v>
      </c>
      <c r="E318" s="96"/>
      <c r="F318" s="97">
        <f t="shared" si="18"/>
        <v>0</v>
      </c>
    </row>
    <row r="319" spans="1:6" ht="22.5" x14ac:dyDescent="0.25">
      <c r="A319" s="57" t="s">
        <v>1212</v>
      </c>
      <c r="B319" s="93" t="s">
        <v>1213</v>
      </c>
      <c r="C319" s="94" t="s">
        <v>179</v>
      </c>
      <c r="D319" s="95">
        <v>1.0581199999999999</v>
      </c>
      <c r="E319" s="96"/>
      <c r="F319" s="97">
        <f t="shared" si="18"/>
        <v>0</v>
      </c>
    </row>
    <row r="320" spans="1:6" x14ac:dyDescent="0.25">
      <c r="A320" s="57" t="s">
        <v>1214</v>
      </c>
      <c r="B320" s="93" t="s">
        <v>1215</v>
      </c>
      <c r="C320" s="94" t="s">
        <v>179</v>
      </c>
      <c r="D320" s="95">
        <v>13.950000000000003</v>
      </c>
      <c r="E320" s="96"/>
      <c r="F320" s="97">
        <f t="shared" si="18"/>
        <v>0</v>
      </c>
    </row>
    <row r="321" spans="1:6" x14ac:dyDescent="0.25">
      <c r="A321" s="57">
        <v>94970</v>
      </c>
      <c r="B321" s="93" t="s">
        <v>825</v>
      </c>
      <c r="C321" s="94" t="s">
        <v>28</v>
      </c>
      <c r="D321" s="95">
        <v>1.7999999999999999E-2</v>
      </c>
      <c r="E321" s="96"/>
      <c r="F321" s="97">
        <f t="shared" si="18"/>
        <v>0</v>
      </c>
    </row>
    <row r="322" spans="1:6" x14ac:dyDescent="0.25">
      <c r="A322" s="57">
        <v>93358</v>
      </c>
      <c r="B322" s="93" t="s">
        <v>1216</v>
      </c>
      <c r="C322" s="94" t="s">
        <v>28</v>
      </c>
      <c r="D322" s="95">
        <v>1.7999999999999999E-2</v>
      </c>
      <c r="E322" s="96"/>
      <c r="F322" s="97">
        <f t="shared" si="18"/>
        <v>0</v>
      </c>
    </row>
    <row r="323" spans="1:6" ht="15.75" thickBot="1" x14ac:dyDescent="0.3">
      <c r="A323" s="57" t="s">
        <v>573</v>
      </c>
      <c r="B323" s="93" t="s">
        <v>1217</v>
      </c>
      <c r="C323" s="94" t="s">
        <v>178</v>
      </c>
      <c r="D323" s="95">
        <v>0.36</v>
      </c>
      <c r="E323" s="96"/>
      <c r="F323" s="97">
        <f t="shared" si="18"/>
        <v>0</v>
      </c>
    </row>
    <row r="324" spans="1:6" ht="15.75" thickBot="1" x14ac:dyDescent="0.3">
      <c r="A324" s="100"/>
      <c r="B324" s="101"/>
      <c r="C324" s="101"/>
      <c r="D324" s="102"/>
      <c r="E324" s="103" t="s">
        <v>12</v>
      </c>
      <c r="F324" s="104">
        <f>SUM(F313:F323)</f>
        <v>0</v>
      </c>
    </row>
    <row r="325" spans="1:6" ht="15.75" thickBot="1" x14ac:dyDescent="0.3">
      <c r="A325" s="75"/>
      <c r="B325" s="75"/>
      <c r="C325" s="75"/>
      <c r="D325" s="75"/>
      <c r="E325" s="75"/>
      <c r="F325" s="75"/>
    </row>
    <row r="326" spans="1:6" ht="15.75" thickBot="1" x14ac:dyDescent="0.3">
      <c r="A326" s="76"/>
      <c r="B326" s="77" t="s">
        <v>1</v>
      </c>
      <c r="C326" s="75"/>
      <c r="D326" s="75"/>
      <c r="E326" s="30"/>
      <c r="F326" s="30"/>
    </row>
    <row r="327" spans="1:6" ht="15.75" thickBot="1" x14ac:dyDescent="0.3">
      <c r="A327" s="78"/>
      <c r="B327" s="79" t="s">
        <v>2</v>
      </c>
      <c r="C327" s="75"/>
      <c r="D327" s="75"/>
      <c r="E327" s="80" t="s">
        <v>3</v>
      </c>
      <c r="F327" s="81"/>
    </row>
    <row r="328" spans="1:6" ht="45.75" thickBot="1" x14ac:dyDescent="0.3">
      <c r="A328" s="82" t="s">
        <v>609</v>
      </c>
      <c r="B328" s="83" t="s">
        <v>610</v>
      </c>
      <c r="C328" s="84"/>
      <c r="D328" s="85"/>
      <c r="E328" s="86"/>
      <c r="F328" s="87" t="s">
        <v>831</v>
      </c>
    </row>
    <row r="329" spans="1:6" x14ac:dyDescent="0.25">
      <c r="A329" s="88" t="s">
        <v>4</v>
      </c>
      <c r="B329" s="89" t="s">
        <v>5</v>
      </c>
      <c r="C329" s="89" t="s">
        <v>6</v>
      </c>
      <c r="D329" s="90" t="s">
        <v>7</v>
      </c>
      <c r="E329" s="91" t="s">
        <v>8</v>
      </c>
      <c r="F329" s="92" t="s">
        <v>9</v>
      </c>
    </row>
    <row r="330" spans="1:6" ht="22.5" x14ac:dyDescent="0.25">
      <c r="A330" s="57" t="s">
        <v>1209</v>
      </c>
      <c r="B330" s="93" t="s">
        <v>1210</v>
      </c>
      <c r="C330" s="94" t="s">
        <v>22</v>
      </c>
      <c r="D330" s="95">
        <v>0.17499999999999999</v>
      </c>
      <c r="E330" s="96"/>
      <c r="F330" s="97">
        <f t="shared" ref="F330:F340" si="19">TRUNC(D330*E330,2)</f>
        <v>0</v>
      </c>
    </row>
    <row r="331" spans="1:6" ht="22.5" x14ac:dyDescent="0.25">
      <c r="A331" s="57" t="s">
        <v>1209</v>
      </c>
      <c r="B331" s="93" t="s">
        <v>1210</v>
      </c>
      <c r="C331" s="94" t="s">
        <v>23</v>
      </c>
      <c r="D331" s="95">
        <v>0.40833333333333333</v>
      </c>
      <c r="E331" s="96"/>
      <c r="F331" s="97">
        <f t="shared" si="19"/>
        <v>0</v>
      </c>
    </row>
    <row r="332" spans="1:6" x14ac:dyDescent="0.25">
      <c r="A332" s="57">
        <v>88315</v>
      </c>
      <c r="B332" s="93" t="s">
        <v>1184</v>
      </c>
      <c r="C332" s="94" t="s">
        <v>10</v>
      </c>
      <c r="D332" s="95">
        <v>0.58333333333333326</v>
      </c>
      <c r="E332" s="96"/>
      <c r="F332" s="97">
        <f t="shared" si="19"/>
        <v>0</v>
      </c>
    </row>
    <row r="333" spans="1:6" ht="22.5" x14ac:dyDescent="0.25">
      <c r="A333" s="57">
        <v>88251</v>
      </c>
      <c r="B333" s="93" t="s">
        <v>941</v>
      </c>
      <c r="C333" s="94" t="s">
        <v>10</v>
      </c>
      <c r="D333" s="95">
        <v>0.66666666666666663</v>
      </c>
      <c r="E333" s="96"/>
      <c r="F333" s="97">
        <f t="shared" si="19"/>
        <v>0</v>
      </c>
    </row>
    <row r="334" spans="1:6" x14ac:dyDescent="0.25">
      <c r="A334" s="57">
        <v>88316</v>
      </c>
      <c r="B334" s="93" t="s">
        <v>11</v>
      </c>
      <c r="C334" s="94" t="s">
        <v>10</v>
      </c>
      <c r="D334" s="95">
        <v>0.25</v>
      </c>
      <c r="E334" s="96"/>
      <c r="F334" s="97">
        <f t="shared" si="19"/>
        <v>0</v>
      </c>
    </row>
    <row r="335" spans="1:6" ht="22.5" x14ac:dyDescent="0.25">
      <c r="A335" s="57" t="s">
        <v>575</v>
      </c>
      <c r="B335" s="93" t="s">
        <v>1211</v>
      </c>
      <c r="C335" s="94" t="s">
        <v>178</v>
      </c>
      <c r="D335" s="95">
        <v>0.5</v>
      </c>
      <c r="E335" s="96"/>
      <c r="F335" s="97">
        <f t="shared" si="19"/>
        <v>0</v>
      </c>
    </row>
    <row r="336" spans="1:6" ht="22.5" x14ac:dyDescent="0.25">
      <c r="A336" s="57" t="s">
        <v>1212</v>
      </c>
      <c r="B336" s="93" t="s">
        <v>1213</v>
      </c>
      <c r="C336" s="94" t="s">
        <v>179</v>
      </c>
      <c r="D336" s="95">
        <v>1.0581199999999999</v>
      </c>
      <c r="E336" s="96"/>
      <c r="F336" s="97">
        <f t="shared" si="19"/>
        <v>0</v>
      </c>
    </row>
    <row r="337" spans="1:6" x14ac:dyDescent="0.25">
      <c r="A337" s="57" t="s">
        <v>1214</v>
      </c>
      <c r="B337" s="93" t="s">
        <v>1215</v>
      </c>
      <c r="C337" s="94" t="s">
        <v>179</v>
      </c>
      <c r="D337" s="95">
        <v>14.412000000000003</v>
      </c>
      <c r="E337" s="96"/>
      <c r="F337" s="97">
        <f t="shared" si="19"/>
        <v>0</v>
      </c>
    </row>
    <row r="338" spans="1:6" x14ac:dyDescent="0.25">
      <c r="A338" s="57">
        <v>94970</v>
      </c>
      <c r="B338" s="93" t="s">
        <v>825</v>
      </c>
      <c r="C338" s="94" t="s">
        <v>28</v>
      </c>
      <c r="D338" s="95">
        <v>1.7999999999999999E-2</v>
      </c>
      <c r="E338" s="96"/>
      <c r="F338" s="97">
        <f t="shared" si="19"/>
        <v>0</v>
      </c>
    </row>
    <row r="339" spans="1:6" x14ac:dyDescent="0.25">
      <c r="A339" s="57">
        <v>93358</v>
      </c>
      <c r="B339" s="93" t="s">
        <v>1216</v>
      </c>
      <c r="C339" s="94" t="s">
        <v>28</v>
      </c>
      <c r="D339" s="95">
        <v>1.7999999999999999E-2</v>
      </c>
      <c r="E339" s="96"/>
      <c r="F339" s="97">
        <f t="shared" si="19"/>
        <v>0</v>
      </c>
    </row>
    <row r="340" spans="1:6" ht="15.75" thickBot="1" x14ac:dyDescent="0.3">
      <c r="A340" s="57" t="s">
        <v>573</v>
      </c>
      <c r="B340" s="93" t="s">
        <v>1217</v>
      </c>
      <c r="C340" s="94" t="s">
        <v>178</v>
      </c>
      <c r="D340" s="95">
        <v>0.5</v>
      </c>
      <c r="E340" s="96"/>
      <c r="F340" s="97">
        <f t="shared" si="19"/>
        <v>0</v>
      </c>
    </row>
    <row r="341" spans="1:6" ht="15.75" thickBot="1" x14ac:dyDescent="0.3">
      <c r="A341" s="100"/>
      <c r="B341" s="101"/>
      <c r="C341" s="101"/>
      <c r="D341" s="102"/>
      <c r="E341" s="103" t="s">
        <v>12</v>
      </c>
      <c r="F341" s="104">
        <f>SUM(F330:F340)</f>
        <v>0</v>
      </c>
    </row>
    <row r="342" spans="1:6" ht="15.75" thickBot="1" x14ac:dyDescent="0.3">
      <c r="A342" s="105"/>
      <c r="B342" s="105"/>
      <c r="C342" s="105"/>
      <c r="D342" s="105"/>
      <c r="E342" s="105"/>
      <c r="F342" s="105"/>
    </row>
    <row r="343" spans="1:6" ht="15.75" thickBot="1" x14ac:dyDescent="0.3">
      <c r="A343" s="76"/>
      <c r="B343" s="77" t="s">
        <v>1</v>
      </c>
      <c r="C343" s="75"/>
      <c r="D343" s="75"/>
      <c r="E343" s="30"/>
      <c r="F343" s="30"/>
    </row>
    <row r="344" spans="1:6" ht="15.75" thickBot="1" x14ac:dyDescent="0.3">
      <c r="A344" s="78"/>
      <c r="B344" s="79" t="s">
        <v>2</v>
      </c>
      <c r="C344" s="75"/>
      <c r="D344" s="75"/>
      <c r="E344" s="80" t="s">
        <v>3</v>
      </c>
      <c r="F344" s="81"/>
    </row>
    <row r="345" spans="1:6" ht="45.75" thickBot="1" x14ac:dyDescent="0.3">
      <c r="A345" s="82" t="s">
        <v>611</v>
      </c>
      <c r="B345" s="83" t="s">
        <v>612</v>
      </c>
      <c r="C345" s="84"/>
      <c r="D345" s="85"/>
      <c r="E345" s="86"/>
      <c r="F345" s="87" t="s">
        <v>831</v>
      </c>
    </row>
    <row r="346" spans="1:6" x14ac:dyDescent="0.25">
      <c r="A346" s="88" t="s">
        <v>4</v>
      </c>
      <c r="B346" s="89" t="s">
        <v>5</v>
      </c>
      <c r="C346" s="89" t="s">
        <v>6</v>
      </c>
      <c r="D346" s="90" t="s">
        <v>7</v>
      </c>
      <c r="E346" s="91" t="s">
        <v>8</v>
      </c>
      <c r="F346" s="92" t="s">
        <v>9</v>
      </c>
    </row>
    <row r="347" spans="1:6" ht="22.5" x14ac:dyDescent="0.25">
      <c r="A347" s="57" t="s">
        <v>1209</v>
      </c>
      <c r="B347" s="93" t="s">
        <v>1210</v>
      </c>
      <c r="C347" s="94" t="s">
        <v>22</v>
      </c>
      <c r="D347" s="95">
        <v>0.17777777777777776</v>
      </c>
      <c r="E347" s="96"/>
      <c r="F347" s="97">
        <f t="shared" ref="F347:F357" si="20">TRUNC(D347*E347,2)</f>
        <v>0</v>
      </c>
    </row>
    <row r="348" spans="1:6" ht="22.5" x14ac:dyDescent="0.25">
      <c r="A348" s="57" t="s">
        <v>1209</v>
      </c>
      <c r="B348" s="93" t="s">
        <v>1210</v>
      </c>
      <c r="C348" s="94" t="s">
        <v>23</v>
      </c>
      <c r="D348" s="95">
        <v>0.41481481481481475</v>
      </c>
      <c r="E348" s="96"/>
      <c r="F348" s="97">
        <f t="shared" si="20"/>
        <v>0</v>
      </c>
    </row>
    <row r="349" spans="1:6" x14ac:dyDescent="0.25">
      <c r="A349" s="57">
        <v>88315</v>
      </c>
      <c r="B349" s="93" t="s">
        <v>1184</v>
      </c>
      <c r="C349" s="94" t="s">
        <v>10</v>
      </c>
      <c r="D349" s="95">
        <v>0.59259259259259256</v>
      </c>
      <c r="E349" s="96"/>
      <c r="F349" s="97">
        <f t="shared" si="20"/>
        <v>0</v>
      </c>
    </row>
    <row r="350" spans="1:6" ht="22.5" x14ac:dyDescent="0.25">
      <c r="A350" s="57">
        <v>88251</v>
      </c>
      <c r="B350" s="93" t="s">
        <v>941</v>
      </c>
      <c r="C350" s="94" t="s">
        <v>10</v>
      </c>
      <c r="D350" s="95">
        <v>0.66666666666666663</v>
      </c>
      <c r="E350" s="96"/>
      <c r="F350" s="97">
        <f t="shared" si="20"/>
        <v>0</v>
      </c>
    </row>
    <row r="351" spans="1:6" x14ac:dyDescent="0.25">
      <c r="A351" s="57">
        <v>88316</v>
      </c>
      <c r="B351" s="93" t="s">
        <v>11</v>
      </c>
      <c r="C351" s="94" t="s">
        <v>10</v>
      </c>
      <c r="D351" s="95">
        <v>0.25925925925925924</v>
      </c>
      <c r="E351" s="96"/>
      <c r="F351" s="97">
        <f t="shared" si="20"/>
        <v>0</v>
      </c>
    </row>
    <row r="352" spans="1:6" ht="22.5" x14ac:dyDescent="0.25">
      <c r="A352" s="57" t="s">
        <v>575</v>
      </c>
      <c r="B352" s="93" t="s">
        <v>1211</v>
      </c>
      <c r="C352" s="94" t="s">
        <v>178</v>
      </c>
      <c r="D352" s="95">
        <v>0.7</v>
      </c>
      <c r="E352" s="96"/>
      <c r="F352" s="97">
        <f t="shared" si="20"/>
        <v>0</v>
      </c>
    </row>
    <row r="353" spans="1:6" ht="22.5" x14ac:dyDescent="0.25">
      <c r="A353" s="57" t="s">
        <v>1212</v>
      </c>
      <c r="B353" s="93" t="s">
        <v>1213</v>
      </c>
      <c r="C353" s="94" t="s">
        <v>179</v>
      </c>
      <c r="D353" s="95">
        <v>1.0581199999999999</v>
      </c>
      <c r="E353" s="96"/>
      <c r="F353" s="97">
        <f t="shared" si="20"/>
        <v>0</v>
      </c>
    </row>
    <row r="354" spans="1:6" x14ac:dyDescent="0.25">
      <c r="A354" s="57" t="s">
        <v>1214</v>
      </c>
      <c r="B354" s="93" t="s">
        <v>1215</v>
      </c>
      <c r="C354" s="94" t="s">
        <v>179</v>
      </c>
      <c r="D354" s="95">
        <v>15.071999999999999</v>
      </c>
      <c r="E354" s="96"/>
      <c r="F354" s="97">
        <f t="shared" si="20"/>
        <v>0</v>
      </c>
    </row>
    <row r="355" spans="1:6" x14ac:dyDescent="0.25">
      <c r="A355" s="57">
        <v>94970</v>
      </c>
      <c r="B355" s="93" t="s">
        <v>825</v>
      </c>
      <c r="C355" s="94" t="s">
        <v>28</v>
      </c>
      <c r="D355" s="95">
        <v>1.7999999999999999E-2</v>
      </c>
      <c r="E355" s="96"/>
      <c r="F355" s="97">
        <f t="shared" si="20"/>
        <v>0</v>
      </c>
    </row>
    <row r="356" spans="1:6" x14ac:dyDescent="0.25">
      <c r="A356" s="57">
        <v>93358</v>
      </c>
      <c r="B356" s="93" t="s">
        <v>1216</v>
      </c>
      <c r="C356" s="94" t="s">
        <v>28</v>
      </c>
      <c r="D356" s="95">
        <v>1.7999999999999999E-2</v>
      </c>
      <c r="E356" s="96"/>
      <c r="F356" s="97">
        <f t="shared" si="20"/>
        <v>0</v>
      </c>
    </row>
    <row r="357" spans="1:6" ht="15.75" thickBot="1" x14ac:dyDescent="0.3">
      <c r="A357" s="57" t="s">
        <v>573</v>
      </c>
      <c r="B357" s="93" t="s">
        <v>1217</v>
      </c>
      <c r="C357" s="94" t="s">
        <v>178</v>
      </c>
      <c r="D357" s="95">
        <v>0.7</v>
      </c>
      <c r="E357" s="96"/>
      <c r="F357" s="97">
        <f t="shared" si="20"/>
        <v>0</v>
      </c>
    </row>
    <row r="358" spans="1:6" ht="15.75" thickBot="1" x14ac:dyDescent="0.3">
      <c r="A358" s="100"/>
      <c r="B358" s="101"/>
      <c r="C358" s="101"/>
      <c r="D358" s="102"/>
      <c r="E358" s="103" t="s">
        <v>12</v>
      </c>
      <c r="F358" s="104">
        <f>SUM(F347:F357)</f>
        <v>0</v>
      </c>
    </row>
    <row r="359" spans="1:6" ht="15.75" thickBot="1" x14ac:dyDescent="0.3">
      <c r="A359" s="105"/>
      <c r="B359" s="105"/>
      <c r="C359" s="105"/>
      <c r="D359" s="105"/>
      <c r="E359" s="105"/>
      <c r="F359" s="105"/>
    </row>
    <row r="360" spans="1:6" ht="15.75" thickBot="1" x14ac:dyDescent="0.3">
      <c r="A360" s="76"/>
      <c r="B360" s="77" t="s">
        <v>1</v>
      </c>
      <c r="C360" s="75"/>
      <c r="D360" s="75"/>
      <c r="E360" s="30"/>
      <c r="F360" s="30"/>
    </row>
    <row r="361" spans="1:6" ht="15.75" thickBot="1" x14ac:dyDescent="0.3">
      <c r="A361" s="78"/>
      <c r="B361" s="79" t="s">
        <v>2</v>
      </c>
      <c r="C361" s="75"/>
      <c r="D361" s="75"/>
      <c r="E361" s="80" t="s">
        <v>3</v>
      </c>
      <c r="F361" s="81"/>
    </row>
    <row r="362" spans="1:6" ht="45.75" thickBot="1" x14ac:dyDescent="0.3">
      <c r="A362" s="82" t="s">
        <v>613</v>
      </c>
      <c r="B362" s="83" t="s">
        <v>614</v>
      </c>
      <c r="C362" s="84"/>
      <c r="D362" s="85"/>
      <c r="E362" s="86"/>
      <c r="F362" s="87" t="s">
        <v>831</v>
      </c>
    </row>
    <row r="363" spans="1:6" x14ac:dyDescent="0.25">
      <c r="A363" s="88" t="s">
        <v>4</v>
      </c>
      <c r="B363" s="89" t="s">
        <v>5</v>
      </c>
      <c r="C363" s="89" t="s">
        <v>6</v>
      </c>
      <c r="D363" s="90" t="s">
        <v>7</v>
      </c>
      <c r="E363" s="91" t="s">
        <v>8</v>
      </c>
      <c r="F363" s="92" t="s">
        <v>9</v>
      </c>
    </row>
    <row r="364" spans="1:6" ht="22.5" x14ac:dyDescent="0.25">
      <c r="A364" s="57" t="s">
        <v>1209</v>
      </c>
      <c r="B364" s="93" t="s">
        <v>1210</v>
      </c>
      <c r="C364" s="94" t="s">
        <v>22</v>
      </c>
      <c r="D364" s="95">
        <v>0.18235294117647055</v>
      </c>
      <c r="E364" s="96"/>
      <c r="F364" s="97">
        <f t="shared" ref="F364:F374" si="21">TRUNC(D364*E364,2)</f>
        <v>0</v>
      </c>
    </row>
    <row r="365" spans="1:6" ht="22.5" x14ac:dyDescent="0.25">
      <c r="A365" s="57" t="s">
        <v>1209</v>
      </c>
      <c r="B365" s="93" t="s">
        <v>1210</v>
      </c>
      <c r="C365" s="94" t="s">
        <v>23</v>
      </c>
      <c r="D365" s="95">
        <v>0.4254901960784313</v>
      </c>
      <c r="E365" s="96"/>
      <c r="F365" s="97">
        <f t="shared" si="21"/>
        <v>0</v>
      </c>
    </row>
    <row r="366" spans="1:6" x14ac:dyDescent="0.25">
      <c r="A366" s="57">
        <v>88315</v>
      </c>
      <c r="B366" s="93" t="s">
        <v>1184</v>
      </c>
      <c r="C366" s="94" t="s">
        <v>10</v>
      </c>
      <c r="D366" s="95">
        <v>0.60784313725490191</v>
      </c>
      <c r="E366" s="96"/>
      <c r="F366" s="97">
        <f t="shared" si="21"/>
        <v>0</v>
      </c>
    </row>
    <row r="367" spans="1:6" ht="22.5" x14ac:dyDescent="0.25">
      <c r="A367" s="57">
        <v>88251</v>
      </c>
      <c r="B367" s="93" t="s">
        <v>941</v>
      </c>
      <c r="C367" s="94" t="s">
        <v>10</v>
      </c>
      <c r="D367" s="95">
        <v>0.66666666666666663</v>
      </c>
      <c r="E367" s="96"/>
      <c r="F367" s="97">
        <f t="shared" si="21"/>
        <v>0</v>
      </c>
    </row>
    <row r="368" spans="1:6" x14ac:dyDescent="0.25">
      <c r="A368" s="57">
        <v>88316</v>
      </c>
      <c r="B368" s="93" t="s">
        <v>11</v>
      </c>
      <c r="C368" s="94" t="s">
        <v>10</v>
      </c>
      <c r="D368" s="95">
        <v>0.2745098039215686</v>
      </c>
      <c r="E368" s="96"/>
      <c r="F368" s="97">
        <f t="shared" si="21"/>
        <v>0</v>
      </c>
    </row>
    <row r="369" spans="1:6" ht="22.5" x14ac:dyDescent="0.25">
      <c r="A369" s="57" t="s">
        <v>575</v>
      </c>
      <c r="B369" s="93" t="s">
        <v>1211</v>
      </c>
      <c r="C369" s="94" t="s">
        <v>178</v>
      </c>
      <c r="D369" s="95">
        <v>1</v>
      </c>
      <c r="E369" s="96"/>
      <c r="F369" s="97">
        <f t="shared" si="21"/>
        <v>0</v>
      </c>
    </row>
    <row r="370" spans="1:6" ht="22.5" x14ac:dyDescent="0.25">
      <c r="A370" s="57" t="s">
        <v>1212</v>
      </c>
      <c r="B370" s="93" t="s">
        <v>1213</v>
      </c>
      <c r="C370" s="94" t="s">
        <v>179</v>
      </c>
      <c r="D370" s="95">
        <v>1.0581199999999999</v>
      </c>
      <c r="E370" s="96"/>
      <c r="F370" s="97">
        <f t="shared" si="21"/>
        <v>0</v>
      </c>
    </row>
    <row r="371" spans="1:6" x14ac:dyDescent="0.25">
      <c r="A371" s="57" t="s">
        <v>1214</v>
      </c>
      <c r="B371" s="93" t="s">
        <v>1215</v>
      </c>
      <c r="C371" s="94" t="s">
        <v>179</v>
      </c>
      <c r="D371" s="95">
        <v>16.061999999999998</v>
      </c>
      <c r="E371" s="96"/>
      <c r="F371" s="97">
        <f t="shared" si="21"/>
        <v>0</v>
      </c>
    </row>
    <row r="372" spans="1:6" x14ac:dyDescent="0.25">
      <c r="A372" s="57">
        <v>94970</v>
      </c>
      <c r="B372" s="93" t="s">
        <v>825</v>
      </c>
      <c r="C372" s="94" t="s">
        <v>28</v>
      </c>
      <c r="D372" s="95">
        <v>1.7999999999999999E-2</v>
      </c>
      <c r="E372" s="96"/>
      <c r="F372" s="97">
        <f t="shared" si="21"/>
        <v>0</v>
      </c>
    </row>
    <row r="373" spans="1:6" x14ac:dyDescent="0.25">
      <c r="A373" s="57">
        <v>93358</v>
      </c>
      <c r="B373" s="93" t="s">
        <v>1216</v>
      </c>
      <c r="C373" s="94" t="s">
        <v>28</v>
      </c>
      <c r="D373" s="95">
        <v>1.7999999999999999E-2</v>
      </c>
      <c r="E373" s="96"/>
      <c r="F373" s="97">
        <f t="shared" si="21"/>
        <v>0</v>
      </c>
    </row>
    <row r="374" spans="1:6" ht="15.75" thickBot="1" x14ac:dyDescent="0.3">
      <c r="A374" s="57" t="s">
        <v>573</v>
      </c>
      <c r="B374" s="93" t="s">
        <v>1217</v>
      </c>
      <c r="C374" s="94" t="s">
        <v>178</v>
      </c>
      <c r="D374" s="95">
        <v>1</v>
      </c>
      <c r="E374" s="96"/>
      <c r="F374" s="97">
        <f t="shared" si="21"/>
        <v>0</v>
      </c>
    </row>
    <row r="375" spans="1:6" ht="15.75" thickBot="1" x14ac:dyDescent="0.3">
      <c r="A375" s="100"/>
      <c r="B375" s="101"/>
      <c r="C375" s="101"/>
      <c r="D375" s="102"/>
      <c r="E375" s="103" t="s">
        <v>12</v>
      </c>
      <c r="F375" s="104">
        <f>SUM(F364:F374)</f>
        <v>0</v>
      </c>
    </row>
    <row r="376" spans="1:6" ht="15.75" thickBot="1" x14ac:dyDescent="0.3">
      <c r="A376" s="105"/>
      <c r="B376" s="105"/>
      <c r="C376" s="105"/>
      <c r="D376" s="105"/>
      <c r="E376" s="105"/>
      <c r="F376" s="105"/>
    </row>
    <row r="377" spans="1:6" ht="15.75" thickBot="1" x14ac:dyDescent="0.3">
      <c r="A377" s="76"/>
      <c r="B377" s="77" t="s">
        <v>1</v>
      </c>
      <c r="C377" s="75"/>
      <c r="D377" s="75"/>
      <c r="E377" s="30"/>
      <c r="F377" s="30"/>
    </row>
    <row r="378" spans="1:6" ht="15.75" thickBot="1" x14ac:dyDescent="0.3">
      <c r="A378" s="78"/>
      <c r="B378" s="79" t="s">
        <v>2</v>
      </c>
      <c r="C378" s="75"/>
      <c r="D378" s="75"/>
      <c r="E378" s="80" t="s">
        <v>3</v>
      </c>
      <c r="F378" s="81"/>
    </row>
    <row r="379" spans="1:6" ht="45.75" thickBot="1" x14ac:dyDescent="0.3">
      <c r="A379" s="82" t="s">
        <v>615</v>
      </c>
      <c r="B379" s="83" t="s">
        <v>616</v>
      </c>
      <c r="C379" s="84"/>
      <c r="D379" s="85"/>
      <c r="E379" s="86"/>
      <c r="F379" s="87" t="s">
        <v>831</v>
      </c>
    </row>
    <row r="380" spans="1:6" x14ac:dyDescent="0.25">
      <c r="A380" s="88" t="s">
        <v>4</v>
      </c>
      <c r="B380" s="89" t="s">
        <v>5</v>
      </c>
      <c r="C380" s="89" t="s">
        <v>6</v>
      </c>
      <c r="D380" s="90" t="s">
        <v>7</v>
      </c>
      <c r="E380" s="91" t="s">
        <v>8</v>
      </c>
      <c r="F380" s="92" t="s">
        <v>9</v>
      </c>
    </row>
    <row r="381" spans="1:6" ht="22.5" x14ac:dyDescent="0.25">
      <c r="A381" s="57" t="s">
        <v>1209</v>
      </c>
      <c r="B381" s="93" t="s">
        <v>1210</v>
      </c>
      <c r="C381" s="94" t="s">
        <v>22</v>
      </c>
      <c r="D381" s="95">
        <v>0.1717948717948718</v>
      </c>
      <c r="E381" s="96"/>
      <c r="F381" s="97">
        <f t="shared" ref="F381:F391" si="22">TRUNC(D381*E381,2)</f>
        <v>0</v>
      </c>
    </row>
    <row r="382" spans="1:6" ht="22.5" x14ac:dyDescent="0.25">
      <c r="A382" s="57" t="s">
        <v>1209</v>
      </c>
      <c r="B382" s="93" t="s">
        <v>1210</v>
      </c>
      <c r="C382" s="94" t="s">
        <v>23</v>
      </c>
      <c r="D382" s="95">
        <v>0.40085470085470087</v>
      </c>
      <c r="E382" s="96"/>
      <c r="F382" s="97">
        <f t="shared" si="22"/>
        <v>0</v>
      </c>
    </row>
    <row r="383" spans="1:6" x14ac:dyDescent="0.25">
      <c r="A383" s="57">
        <v>88315</v>
      </c>
      <c r="B383" s="93" t="s">
        <v>1184</v>
      </c>
      <c r="C383" s="94" t="s">
        <v>10</v>
      </c>
      <c r="D383" s="95">
        <v>0.57264957264957261</v>
      </c>
      <c r="E383" s="96"/>
      <c r="F383" s="97">
        <f t="shared" si="22"/>
        <v>0</v>
      </c>
    </row>
    <row r="384" spans="1:6" ht="22.5" x14ac:dyDescent="0.25">
      <c r="A384" s="57">
        <v>88251</v>
      </c>
      <c r="B384" s="93" t="s">
        <v>941</v>
      </c>
      <c r="C384" s="94" t="s">
        <v>10</v>
      </c>
      <c r="D384" s="95">
        <v>0.66666666666666663</v>
      </c>
      <c r="E384" s="96"/>
      <c r="F384" s="97">
        <f t="shared" si="22"/>
        <v>0</v>
      </c>
    </row>
    <row r="385" spans="1:6" x14ac:dyDescent="0.25">
      <c r="A385" s="57">
        <v>88316</v>
      </c>
      <c r="B385" s="93" t="s">
        <v>11</v>
      </c>
      <c r="C385" s="94" t="s">
        <v>10</v>
      </c>
      <c r="D385" s="95">
        <v>0.23931623931623935</v>
      </c>
      <c r="E385" s="96"/>
      <c r="F385" s="97">
        <f t="shared" si="22"/>
        <v>0</v>
      </c>
    </row>
    <row r="386" spans="1:6" ht="22.5" x14ac:dyDescent="0.25">
      <c r="A386" s="57" t="s">
        <v>575</v>
      </c>
      <c r="B386" s="93" t="s">
        <v>1211</v>
      </c>
      <c r="C386" s="94" t="s">
        <v>178</v>
      </c>
      <c r="D386" s="95">
        <v>0.25</v>
      </c>
      <c r="E386" s="96"/>
      <c r="F386" s="97">
        <f t="shared" si="22"/>
        <v>0</v>
      </c>
    </row>
    <row r="387" spans="1:6" ht="22.5" x14ac:dyDescent="0.25">
      <c r="A387" s="57" t="s">
        <v>1212</v>
      </c>
      <c r="B387" s="93" t="s">
        <v>1213</v>
      </c>
      <c r="C387" s="94" t="s">
        <v>179</v>
      </c>
      <c r="D387" s="95">
        <v>1.0581199999999999</v>
      </c>
      <c r="E387" s="96"/>
      <c r="F387" s="97">
        <f t="shared" si="22"/>
        <v>0</v>
      </c>
    </row>
    <row r="388" spans="1:6" x14ac:dyDescent="0.25">
      <c r="A388" s="57" t="s">
        <v>1214</v>
      </c>
      <c r="B388" s="93" t="s">
        <v>1215</v>
      </c>
      <c r="C388" s="94" t="s">
        <v>179</v>
      </c>
      <c r="D388" s="95">
        <v>14.412000000000003</v>
      </c>
      <c r="E388" s="96"/>
      <c r="F388" s="97">
        <f t="shared" si="22"/>
        <v>0</v>
      </c>
    </row>
    <row r="389" spans="1:6" x14ac:dyDescent="0.25">
      <c r="A389" s="57">
        <v>94970</v>
      </c>
      <c r="B389" s="93" t="s">
        <v>825</v>
      </c>
      <c r="C389" s="94" t="s">
        <v>28</v>
      </c>
      <c r="D389" s="95">
        <v>1.7999999999999999E-2</v>
      </c>
      <c r="E389" s="96"/>
      <c r="F389" s="97">
        <f t="shared" si="22"/>
        <v>0</v>
      </c>
    </row>
    <row r="390" spans="1:6" x14ac:dyDescent="0.25">
      <c r="A390" s="57">
        <v>93358</v>
      </c>
      <c r="B390" s="93" t="s">
        <v>1216</v>
      </c>
      <c r="C390" s="94" t="s">
        <v>28</v>
      </c>
      <c r="D390" s="95">
        <v>1.7999999999999999E-2</v>
      </c>
      <c r="E390" s="96"/>
      <c r="F390" s="97">
        <f t="shared" si="22"/>
        <v>0</v>
      </c>
    </row>
    <row r="391" spans="1:6" ht="15.75" thickBot="1" x14ac:dyDescent="0.3">
      <c r="A391" s="57" t="s">
        <v>573</v>
      </c>
      <c r="B391" s="93" t="s">
        <v>1217</v>
      </c>
      <c r="C391" s="94" t="s">
        <v>178</v>
      </c>
      <c r="D391" s="95">
        <v>0.25</v>
      </c>
      <c r="E391" s="96"/>
      <c r="F391" s="97">
        <f t="shared" si="22"/>
        <v>0</v>
      </c>
    </row>
    <row r="392" spans="1:6" ht="15.75" thickBot="1" x14ac:dyDescent="0.3">
      <c r="A392" s="100"/>
      <c r="B392" s="101"/>
      <c r="C392" s="101"/>
      <c r="D392" s="102"/>
      <c r="E392" s="103" t="s">
        <v>12</v>
      </c>
      <c r="F392" s="104">
        <f>SUM(F381:F391)</f>
        <v>0</v>
      </c>
    </row>
    <row r="393" spans="1:6" ht="15.75" thickBot="1" x14ac:dyDescent="0.3">
      <c r="A393" s="105"/>
      <c r="B393" s="105"/>
      <c r="C393" s="105"/>
      <c r="D393" s="105"/>
      <c r="E393" s="105"/>
      <c r="F393" s="105"/>
    </row>
    <row r="394" spans="1:6" ht="15.75" thickBot="1" x14ac:dyDescent="0.3">
      <c r="A394" s="76"/>
      <c r="B394" s="77" t="s">
        <v>1</v>
      </c>
      <c r="C394" s="75"/>
      <c r="D394" s="75"/>
      <c r="E394" s="30"/>
      <c r="F394" s="30"/>
    </row>
    <row r="395" spans="1:6" ht="15.75" thickBot="1" x14ac:dyDescent="0.3">
      <c r="A395" s="78"/>
      <c r="B395" s="79" t="s">
        <v>2</v>
      </c>
      <c r="C395" s="75"/>
      <c r="D395" s="75"/>
      <c r="E395" s="80" t="s">
        <v>3</v>
      </c>
      <c r="F395" s="81"/>
    </row>
    <row r="396" spans="1:6" ht="45.75" thickBot="1" x14ac:dyDescent="0.3">
      <c r="A396" s="82" t="s">
        <v>617</v>
      </c>
      <c r="B396" s="83" t="s">
        <v>618</v>
      </c>
      <c r="C396" s="84"/>
      <c r="D396" s="85"/>
      <c r="E396" s="86"/>
      <c r="F396" s="87" t="s">
        <v>831</v>
      </c>
    </row>
    <row r="397" spans="1:6" x14ac:dyDescent="0.25">
      <c r="A397" s="88" t="s">
        <v>4</v>
      </c>
      <c r="B397" s="89" t="s">
        <v>5</v>
      </c>
      <c r="C397" s="89" t="s">
        <v>6</v>
      </c>
      <c r="D397" s="90" t="s">
        <v>7</v>
      </c>
      <c r="E397" s="91" t="s">
        <v>8</v>
      </c>
      <c r="F397" s="92" t="s">
        <v>9</v>
      </c>
    </row>
    <row r="398" spans="1:6" ht="22.5" x14ac:dyDescent="0.25">
      <c r="A398" s="57" t="s">
        <v>1209</v>
      </c>
      <c r="B398" s="93" t="s">
        <v>1210</v>
      </c>
      <c r="C398" s="94" t="s">
        <v>22</v>
      </c>
      <c r="D398" s="95">
        <v>0.17583691452096351</v>
      </c>
      <c r="E398" s="96"/>
      <c r="F398" s="97">
        <f t="shared" ref="F398:F408" si="23">TRUNC(D398*E398,2)</f>
        <v>0</v>
      </c>
    </row>
    <row r="399" spans="1:6" ht="22.5" x14ac:dyDescent="0.25">
      <c r="A399" s="57" t="s">
        <v>1209</v>
      </c>
      <c r="B399" s="93" t="s">
        <v>1210</v>
      </c>
      <c r="C399" s="94" t="s">
        <v>23</v>
      </c>
      <c r="D399" s="95">
        <v>0.41028613388224811</v>
      </c>
      <c r="E399" s="96"/>
      <c r="F399" s="97">
        <f t="shared" si="23"/>
        <v>0</v>
      </c>
    </row>
    <row r="400" spans="1:6" x14ac:dyDescent="0.25">
      <c r="A400" s="57">
        <v>88315</v>
      </c>
      <c r="B400" s="93" t="s">
        <v>1184</v>
      </c>
      <c r="C400" s="94" t="s">
        <v>10</v>
      </c>
      <c r="D400" s="95">
        <v>0.58612304840321161</v>
      </c>
      <c r="E400" s="96"/>
      <c r="F400" s="97">
        <f t="shared" si="23"/>
        <v>0</v>
      </c>
    </row>
    <row r="401" spans="1:6" ht="22.5" x14ac:dyDescent="0.25">
      <c r="A401" s="57">
        <v>88251</v>
      </c>
      <c r="B401" s="93" t="s">
        <v>941</v>
      </c>
      <c r="C401" s="94" t="s">
        <v>10</v>
      </c>
      <c r="D401" s="95">
        <v>0.66666666666666663</v>
      </c>
      <c r="E401" s="96"/>
      <c r="F401" s="97">
        <f t="shared" si="23"/>
        <v>0</v>
      </c>
    </row>
    <row r="402" spans="1:6" x14ac:dyDescent="0.25">
      <c r="A402" s="57">
        <v>88316</v>
      </c>
      <c r="B402" s="93" t="s">
        <v>11</v>
      </c>
      <c r="C402" s="94" t="s">
        <v>10</v>
      </c>
      <c r="D402" s="95">
        <v>0.2527897150698783</v>
      </c>
      <c r="E402" s="96"/>
      <c r="F402" s="97">
        <f t="shared" si="23"/>
        <v>0</v>
      </c>
    </row>
    <row r="403" spans="1:6" ht="22.5" x14ac:dyDescent="0.25">
      <c r="A403" s="57" t="s">
        <v>575</v>
      </c>
      <c r="B403" s="93" t="s">
        <v>1211</v>
      </c>
      <c r="C403" s="94" t="s">
        <v>178</v>
      </c>
      <c r="D403" s="95">
        <v>0.56179999999999997</v>
      </c>
      <c r="E403" s="96"/>
      <c r="F403" s="97">
        <f t="shared" si="23"/>
        <v>0</v>
      </c>
    </row>
    <row r="404" spans="1:6" ht="22.5" x14ac:dyDescent="0.25">
      <c r="A404" s="57" t="s">
        <v>1212</v>
      </c>
      <c r="B404" s="93" t="s">
        <v>1213</v>
      </c>
      <c r="C404" s="94" t="s">
        <v>179</v>
      </c>
      <c r="D404" s="95">
        <v>1.0581199999999999</v>
      </c>
      <c r="E404" s="96"/>
      <c r="F404" s="97">
        <f t="shared" si="23"/>
        <v>0</v>
      </c>
    </row>
    <row r="405" spans="1:6" x14ac:dyDescent="0.25">
      <c r="A405" s="57" t="s">
        <v>1214</v>
      </c>
      <c r="B405" s="93" t="s">
        <v>1215</v>
      </c>
      <c r="C405" s="94" t="s">
        <v>179</v>
      </c>
      <c r="D405" s="95">
        <v>15.237</v>
      </c>
      <c r="E405" s="96"/>
      <c r="F405" s="97">
        <f t="shared" si="23"/>
        <v>0</v>
      </c>
    </row>
    <row r="406" spans="1:6" x14ac:dyDescent="0.25">
      <c r="A406" s="57">
        <v>94970</v>
      </c>
      <c r="B406" s="93" t="s">
        <v>825</v>
      </c>
      <c r="C406" s="94" t="s">
        <v>28</v>
      </c>
      <c r="D406" s="95">
        <v>1.7999999999999999E-2</v>
      </c>
      <c r="E406" s="96"/>
      <c r="F406" s="97">
        <f t="shared" si="23"/>
        <v>0</v>
      </c>
    </row>
    <row r="407" spans="1:6" x14ac:dyDescent="0.25">
      <c r="A407" s="57">
        <v>93358</v>
      </c>
      <c r="B407" s="93" t="s">
        <v>1216</v>
      </c>
      <c r="C407" s="94" t="s">
        <v>28</v>
      </c>
      <c r="D407" s="95">
        <v>1.7999999999999999E-2</v>
      </c>
      <c r="E407" s="96"/>
      <c r="F407" s="97">
        <f t="shared" si="23"/>
        <v>0</v>
      </c>
    </row>
    <row r="408" spans="1:6" ht="15.75" thickBot="1" x14ac:dyDescent="0.3">
      <c r="A408" s="57" t="s">
        <v>573</v>
      </c>
      <c r="B408" s="93" t="s">
        <v>1217</v>
      </c>
      <c r="C408" s="94" t="s">
        <v>178</v>
      </c>
      <c r="D408" s="95">
        <v>0.56179999999999997</v>
      </c>
      <c r="E408" s="96"/>
      <c r="F408" s="97">
        <f t="shared" si="23"/>
        <v>0</v>
      </c>
    </row>
    <row r="409" spans="1:6" ht="15.75" thickBot="1" x14ac:dyDescent="0.3">
      <c r="A409" s="100"/>
      <c r="B409" s="101"/>
      <c r="C409" s="101"/>
      <c r="D409" s="102"/>
      <c r="E409" s="103" t="s">
        <v>12</v>
      </c>
      <c r="F409" s="104">
        <f>SUM(F398:F408)</f>
        <v>0</v>
      </c>
    </row>
    <row r="410" spans="1:6" ht="15.75" thickBot="1" x14ac:dyDescent="0.3">
      <c r="A410" s="105"/>
      <c r="B410" s="105"/>
      <c r="C410" s="105"/>
      <c r="D410" s="105"/>
      <c r="E410" s="105"/>
      <c r="F410" s="105"/>
    </row>
    <row r="411" spans="1:6" ht="15.75" thickBot="1" x14ac:dyDescent="0.3">
      <c r="A411" s="76"/>
      <c r="B411" s="77" t="s">
        <v>1</v>
      </c>
      <c r="C411" s="75"/>
      <c r="D411" s="75"/>
      <c r="E411" s="30"/>
      <c r="F411" s="30"/>
    </row>
    <row r="412" spans="1:6" ht="15.75" thickBot="1" x14ac:dyDescent="0.3">
      <c r="A412" s="78"/>
      <c r="B412" s="79" t="s">
        <v>2</v>
      </c>
      <c r="C412" s="75"/>
      <c r="D412" s="75"/>
      <c r="E412" s="80" t="s">
        <v>3</v>
      </c>
      <c r="F412" s="81"/>
    </row>
    <row r="413" spans="1:6" ht="45.75" thickBot="1" x14ac:dyDescent="0.3">
      <c r="A413" s="82" t="s">
        <v>619</v>
      </c>
      <c r="B413" s="83" t="s">
        <v>620</v>
      </c>
      <c r="C413" s="84"/>
      <c r="D413" s="85"/>
      <c r="E413" s="86"/>
      <c r="F413" s="87" t="s">
        <v>831</v>
      </c>
    </row>
    <row r="414" spans="1:6" x14ac:dyDescent="0.25">
      <c r="A414" s="88" t="s">
        <v>4</v>
      </c>
      <c r="B414" s="89" t="s">
        <v>5</v>
      </c>
      <c r="C414" s="89" t="s">
        <v>6</v>
      </c>
      <c r="D414" s="90" t="s">
        <v>7</v>
      </c>
      <c r="E414" s="91" t="s">
        <v>8</v>
      </c>
      <c r="F414" s="92" t="s">
        <v>9</v>
      </c>
    </row>
    <row r="415" spans="1:6" ht="22.5" x14ac:dyDescent="0.25">
      <c r="A415" s="57" t="s">
        <v>1209</v>
      </c>
      <c r="B415" s="93" t="s">
        <v>1210</v>
      </c>
      <c r="C415" s="94" t="s">
        <v>22</v>
      </c>
      <c r="D415" s="95">
        <v>0.17583691452096351</v>
      </c>
      <c r="E415" s="96"/>
      <c r="F415" s="97">
        <f t="shared" ref="F415:F425" si="24">TRUNC(D415*E415,2)</f>
        <v>0</v>
      </c>
    </row>
    <row r="416" spans="1:6" ht="22.5" x14ac:dyDescent="0.25">
      <c r="A416" s="57" t="s">
        <v>1209</v>
      </c>
      <c r="B416" s="93" t="s">
        <v>1210</v>
      </c>
      <c r="C416" s="94" t="s">
        <v>23</v>
      </c>
      <c r="D416" s="95">
        <v>0.41028613388224811</v>
      </c>
      <c r="E416" s="96"/>
      <c r="F416" s="97">
        <f t="shared" si="24"/>
        <v>0</v>
      </c>
    </row>
    <row r="417" spans="1:6" x14ac:dyDescent="0.25">
      <c r="A417" s="57">
        <v>88315</v>
      </c>
      <c r="B417" s="93" t="s">
        <v>1184</v>
      </c>
      <c r="C417" s="94" t="s">
        <v>10</v>
      </c>
      <c r="D417" s="95">
        <v>0.58612304840321161</v>
      </c>
      <c r="E417" s="96"/>
      <c r="F417" s="97">
        <f t="shared" si="24"/>
        <v>0</v>
      </c>
    </row>
    <row r="418" spans="1:6" ht="22.5" x14ac:dyDescent="0.25">
      <c r="A418" s="57">
        <v>88251</v>
      </c>
      <c r="B418" s="93" t="s">
        <v>941</v>
      </c>
      <c r="C418" s="94" t="s">
        <v>10</v>
      </c>
      <c r="D418" s="95">
        <v>0.66666666666666663</v>
      </c>
      <c r="E418" s="96"/>
      <c r="F418" s="97">
        <f t="shared" si="24"/>
        <v>0</v>
      </c>
    </row>
    <row r="419" spans="1:6" x14ac:dyDescent="0.25">
      <c r="A419" s="57">
        <v>88316</v>
      </c>
      <c r="B419" s="93" t="s">
        <v>11</v>
      </c>
      <c r="C419" s="94" t="s">
        <v>10</v>
      </c>
      <c r="D419" s="95">
        <v>0.2527897150698783</v>
      </c>
      <c r="E419" s="96"/>
      <c r="F419" s="97">
        <f t="shared" si="24"/>
        <v>0</v>
      </c>
    </row>
    <row r="420" spans="1:6" ht="22.5" x14ac:dyDescent="0.25">
      <c r="A420" s="57" t="s">
        <v>575</v>
      </c>
      <c r="B420" s="93" t="s">
        <v>1211</v>
      </c>
      <c r="C420" s="94" t="s">
        <v>178</v>
      </c>
      <c r="D420" s="95">
        <v>0.31440000000000001</v>
      </c>
      <c r="E420" s="96"/>
      <c r="F420" s="97">
        <f t="shared" si="24"/>
        <v>0</v>
      </c>
    </row>
    <row r="421" spans="1:6" ht="22.5" x14ac:dyDescent="0.25">
      <c r="A421" s="57" t="s">
        <v>1212</v>
      </c>
      <c r="B421" s="93" t="s">
        <v>1213</v>
      </c>
      <c r="C421" s="94" t="s">
        <v>179</v>
      </c>
      <c r="D421" s="95">
        <v>1.0581199999999999</v>
      </c>
      <c r="E421" s="96"/>
      <c r="F421" s="97">
        <f t="shared" si="24"/>
        <v>0</v>
      </c>
    </row>
    <row r="422" spans="1:6" x14ac:dyDescent="0.25">
      <c r="A422" s="57" t="s">
        <v>1214</v>
      </c>
      <c r="B422" s="93" t="s">
        <v>1215</v>
      </c>
      <c r="C422" s="94" t="s">
        <v>179</v>
      </c>
      <c r="D422" s="95">
        <v>15.237</v>
      </c>
      <c r="E422" s="96"/>
      <c r="F422" s="97">
        <f t="shared" si="24"/>
        <v>0</v>
      </c>
    </row>
    <row r="423" spans="1:6" x14ac:dyDescent="0.25">
      <c r="A423" s="57">
        <v>94970</v>
      </c>
      <c r="B423" s="93" t="s">
        <v>825</v>
      </c>
      <c r="C423" s="94" t="s">
        <v>28</v>
      </c>
      <c r="D423" s="95">
        <v>1.7999999999999999E-2</v>
      </c>
      <c r="E423" s="96"/>
      <c r="F423" s="97">
        <f t="shared" si="24"/>
        <v>0</v>
      </c>
    </row>
    <row r="424" spans="1:6" x14ac:dyDescent="0.25">
      <c r="A424" s="57">
        <v>93358</v>
      </c>
      <c r="B424" s="93" t="s">
        <v>1216</v>
      </c>
      <c r="C424" s="94" t="s">
        <v>28</v>
      </c>
      <c r="D424" s="95">
        <v>1.7999999999999999E-2</v>
      </c>
      <c r="E424" s="96"/>
      <c r="F424" s="97">
        <f t="shared" si="24"/>
        <v>0</v>
      </c>
    </row>
    <row r="425" spans="1:6" ht="15.75" thickBot="1" x14ac:dyDescent="0.3">
      <c r="A425" s="57" t="s">
        <v>573</v>
      </c>
      <c r="B425" s="93" t="s">
        <v>1217</v>
      </c>
      <c r="C425" s="94" t="s">
        <v>178</v>
      </c>
      <c r="D425" s="95">
        <v>0.56179999999999997</v>
      </c>
      <c r="E425" s="96"/>
      <c r="F425" s="97">
        <f t="shared" si="24"/>
        <v>0</v>
      </c>
    </row>
    <row r="426" spans="1:6" ht="15.75" thickBot="1" x14ac:dyDescent="0.3">
      <c r="A426" s="100"/>
      <c r="B426" s="101"/>
      <c r="C426" s="101"/>
      <c r="D426" s="102"/>
      <c r="E426" s="103" t="s">
        <v>12</v>
      </c>
      <c r="F426" s="104">
        <f>SUM(F415:F425)</f>
        <v>0</v>
      </c>
    </row>
    <row r="427" spans="1:6" ht="15.75" thickBot="1" x14ac:dyDescent="0.3">
      <c r="A427" s="105"/>
      <c r="B427" s="105"/>
      <c r="C427" s="105"/>
      <c r="D427" s="105"/>
      <c r="E427" s="105"/>
      <c r="F427" s="105"/>
    </row>
    <row r="428" spans="1:6" ht="15.75" thickBot="1" x14ac:dyDescent="0.3">
      <c r="A428" s="76"/>
      <c r="B428" s="77" t="s">
        <v>1</v>
      </c>
      <c r="C428" s="75"/>
      <c r="D428" s="75"/>
      <c r="E428" s="30"/>
      <c r="F428" s="30"/>
    </row>
    <row r="429" spans="1:6" ht="15.75" thickBot="1" x14ac:dyDescent="0.3">
      <c r="A429" s="78"/>
      <c r="B429" s="79" t="s">
        <v>2</v>
      </c>
      <c r="C429" s="75"/>
      <c r="D429" s="75"/>
      <c r="E429" s="80" t="s">
        <v>3</v>
      </c>
      <c r="F429" s="81"/>
    </row>
    <row r="430" spans="1:6" ht="45.75" thickBot="1" x14ac:dyDescent="0.3">
      <c r="A430" s="108" t="s">
        <v>621</v>
      </c>
      <c r="B430" s="83" t="s">
        <v>622</v>
      </c>
      <c r="C430" s="84"/>
      <c r="D430" s="85"/>
      <c r="E430" s="86"/>
      <c r="F430" s="87" t="s">
        <v>831</v>
      </c>
    </row>
    <row r="431" spans="1:6" x14ac:dyDescent="0.25">
      <c r="A431" s="88" t="s">
        <v>4</v>
      </c>
      <c r="B431" s="89" t="s">
        <v>5</v>
      </c>
      <c r="C431" s="89" t="s">
        <v>6</v>
      </c>
      <c r="D431" s="90" t="s">
        <v>7</v>
      </c>
      <c r="E431" s="91" t="s">
        <v>8</v>
      </c>
      <c r="F431" s="92" t="s">
        <v>9</v>
      </c>
    </row>
    <row r="432" spans="1:6" ht="22.5" x14ac:dyDescent="0.25">
      <c r="A432" s="57" t="s">
        <v>1209</v>
      </c>
      <c r="B432" s="93" t="s">
        <v>1210</v>
      </c>
      <c r="C432" s="94" t="s">
        <v>22</v>
      </c>
      <c r="D432" s="95">
        <f>0.175/3.75</f>
        <v>4.6666666666666662E-2</v>
      </c>
      <c r="E432" s="96"/>
      <c r="F432" s="97">
        <f t="shared" ref="F432:F442" si="25">TRUNC(D432*E432,2)</f>
        <v>0</v>
      </c>
    </row>
    <row r="433" spans="1:6" ht="22.5" x14ac:dyDescent="0.25">
      <c r="A433" s="57" t="s">
        <v>1209</v>
      </c>
      <c r="B433" s="93" t="s">
        <v>1210</v>
      </c>
      <c r="C433" s="94" t="s">
        <v>23</v>
      </c>
      <c r="D433" s="95">
        <f>0.408333333333333/3.75</f>
        <v>0.1088888888888888</v>
      </c>
      <c r="E433" s="96"/>
      <c r="F433" s="97">
        <f t="shared" si="25"/>
        <v>0</v>
      </c>
    </row>
    <row r="434" spans="1:6" x14ac:dyDescent="0.25">
      <c r="A434" s="57">
        <v>88315</v>
      </c>
      <c r="B434" s="93" t="s">
        <v>1184</v>
      </c>
      <c r="C434" s="94" t="s">
        <v>10</v>
      </c>
      <c r="D434" s="95">
        <f>0.583333333333333/3.75</f>
        <v>0.15555555555555547</v>
      </c>
      <c r="E434" s="96"/>
      <c r="F434" s="97">
        <f t="shared" si="25"/>
        <v>0</v>
      </c>
    </row>
    <row r="435" spans="1:6" ht="22.5" x14ac:dyDescent="0.25">
      <c r="A435" s="57">
        <v>88251</v>
      </c>
      <c r="B435" s="93" t="s">
        <v>941</v>
      </c>
      <c r="C435" s="94" t="s">
        <v>10</v>
      </c>
      <c r="D435" s="95">
        <f>0.666666666666667/3.75</f>
        <v>0.17777777777777787</v>
      </c>
      <c r="E435" s="96"/>
      <c r="F435" s="97">
        <f t="shared" si="25"/>
        <v>0</v>
      </c>
    </row>
    <row r="436" spans="1:6" x14ac:dyDescent="0.25">
      <c r="A436" s="57">
        <v>88316</v>
      </c>
      <c r="B436" s="93" t="s">
        <v>11</v>
      </c>
      <c r="C436" s="94" t="s">
        <v>10</v>
      </c>
      <c r="D436" s="95">
        <f>0.25/3.75</f>
        <v>6.6666666666666666E-2</v>
      </c>
      <c r="E436" s="96"/>
      <c r="F436" s="97">
        <f t="shared" si="25"/>
        <v>0</v>
      </c>
    </row>
    <row r="437" spans="1:6" ht="22.5" x14ac:dyDescent="0.25">
      <c r="A437" s="57" t="s">
        <v>575</v>
      </c>
      <c r="B437" s="93" t="s">
        <v>1211</v>
      </c>
      <c r="C437" s="94" t="s">
        <v>178</v>
      </c>
      <c r="D437" s="95">
        <v>0.5</v>
      </c>
      <c r="E437" s="96"/>
      <c r="F437" s="97">
        <f t="shared" si="25"/>
        <v>0</v>
      </c>
    </row>
    <row r="438" spans="1:6" ht="22.5" x14ac:dyDescent="0.25">
      <c r="A438" s="57" t="s">
        <v>1212</v>
      </c>
      <c r="B438" s="93" t="s">
        <v>1213</v>
      </c>
      <c r="C438" s="94" t="s">
        <v>179</v>
      </c>
      <c r="D438" s="95">
        <v>1.0581199999999999</v>
      </c>
      <c r="E438" s="96"/>
      <c r="F438" s="97">
        <f t="shared" si="25"/>
        <v>0</v>
      </c>
    </row>
    <row r="439" spans="1:6" x14ac:dyDescent="0.25">
      <c r="A439" s="57" t="s">
        <v>1214</v>
      </c>
      <c r="B439" s="93" t="s">
        <v>1215</v>
      </c>
      <c r="C439" s="94" t="s">
        <v>179</v>
      </c>
      <c r="D439" s="95">
        <v>14.412000000000003</v>
      </c>
      <c r="E439" s="96"/>
      <c r="F439" s="97">
        <f t="shared" si="25"/>
        <v>0</v>
      </c>
    </row>
    <row r="440" spans="1:6" x14ac:dyDescent="0.25">
      <c r="A440" s="57">
        <v>94970</v>
      </c>
      <c r="B440" s="93" t="s">
        <v>825</v>
      </c>
      <c r="C440" s="94" t="s">
        <v>28</v>
      </c>
      <c r="D440" s="95">
        <v>1.7999999999999999E-2</v>
      </c>
      <c r="E440" s="96"/>
      <c r="F440" s="97">
        <f t="shared" si="25"/>
        <v>0</v>
      </c>
    </row>
    <row r="441" spans="1:6" x14ac:dyDescent="0.25">
      <c r="A441" s="57">
        <v>93358</v>
      </c>
      <c r="B441" s="93" t="s">
        <v>1216</v>
      </c>
      <c r="C441" s="94" t="s">
        <v>28</v>
      </c>
      <c r="D441" s="95">
        <v>1.7999999999999999E-2</v>
      </c>
      <c r="E441" s="96"/>
      <c r="F441" s="97">
        <f t="shared" si="25"/>
        <v>0</v>
      </c>
    </row>
    <row r="442" spans="1:6" ht="15.75" thickBot="1" x14ac:dyDescent="0.3">
      <c r="A442" s="57" t="s">
        <v>573</v>
      </c>
      <c r="B442" s="93" t="s">
        <v>1217</v>
      </c>
      <c r="C442" s="94" t="s">
        <v>178</v>
      </c>
      <c r="D442" s="95">
        <v>0.5</v>
      </c>
      <c r="E442" s="96"/>
      <c r="F442" s="97">
        <f t="shared" si="25"/>
        <v>0</v>
      </c>
    </row>
    <row r="443" spans="1:6" ht="15.75" thickBot="1" x14ac:dyDescent="0.3">
      <c r="A443" s="100"/>
      <c r="B443" s="101"/>
      <c r="C443" s="101"/>
      <c r="D443" s="102"/>
      <c r="E443" s="103" t="s">
        <v>12</v>
      </c>
      <c r="F443" s="104">
        <f>SUM(F432:F442)</f>
        <v>0</v>
      </c>
    </row>
    <row r="444" spans="1:6" ht="15.75" thickBot="1" x14ac:dyDescent="0.3">
      <c r="A444" s="105"/>
      <c r="B444" s="105"/>
      <c r="C444" s="105"/>
      <c r="D444" s="105"/>
      <c r="E444" s="105"/>
      <c r="F444" s="105"/>
    </row>
    <row r="445" spans="1:6" ht="15.75" thickBot="1" x14ac:dyDescent="0.3">
      <c r="A445" s="76"/>
      <c r="B445" s="77" t="s">
        <v>1</v>
      </c>
      <c r="C445" s="75"/>
      <c r="D445" s="75"/>
      <c r="E445" s="30"/>
      <c r="F445" s="30"/>
    </row>
    <row r="446" spans="1:6" ht="15.75" thickBot="1" x14ac:dyDescent="0.3">
      <c r="A446" s="78"/>
      <c r="B446" s="79" t="s">
        <v>2</v>
      </c>
      <c r="C446" s="75"/>
      <c r="D446" s="75"/>
      <c r="E446" s="80" t="s">
        <v>3</v>
      </c>
      <c r="F446" s="81"/>
    </row>
    <row r="447" spans="1:6" ht="45.75" thickBot="1" x14ac:dyDescent="0.3">
      <c r="A447" s="82" t="s">
        <v>623</v>
      </c>
      <c r="B447" s="83" t="s">
        <v>624</v>
      </c>
      <c r="C447" s="84"/>
      <c r="D447" s="85"/>
      <c r="E447" s="86"/>
      <c r="F447" s="87" t="s">
        <v>831</v>
      </c>
    </row>
    <row r="448" spans="1:6" x14ac:dyDescent="0.25">
      <c r="A448" s="88" t="s">
        <v>4</v>
      </c>
      <c r="B448" s="89" t="s">
        <v>5</v>
      </c>
      <c r="C448" s="89" t="s">
        <v>6</v>
      </c>
      <c r="D448" s="90" t="s">
        <v>7</v>
      </c>
      <c r="E448" s="91" t="s">
        <v>8</v>
      </c>
      <c r="F448" s="92" t="s">
        <v>9</v>
      </c>
    </row>
    <row r="449" spans="1:6" ht="22.5" x14ac:dyDescent="0.25">
      <c r="A449" s="57" t="s">
        <v>1209</v>
      </c>
      <c r="B449" s="93" t="s">
        <v>1210</v>
      </c>
      <c r="C449" s="94" t="s">
        <v>22</v>
      </c>
      <c r="D449" s="95">
        <v>9.9999999999999992E-2</v>
      </c>
      <c r="E449" s="96"/>
      <c r="F449" s="97">
        <f t="shared" ref="F449:F455" si="26">TRUNC(D449*E449,2)</f>
        <v>0</v>
      </c>
    </row>
    <row r="450" spans="1:6" ht="22.5" x14ac:dyDescent="0.25">
      <c r="A450" s="57" t="s">
        <v>1209</v>
      </c>
      <c r="B450" s="93" t="s">
        <v>1210</v>
      </c>
      <c r="C450" s="94" t="s">
        <v>23</v>
      </c>
      <c r="D450" s="95">
        <v>0.23333333333333331</v>
      </c>
      <c r="E450" s="96"/>
      <c r="F450" s="97">
        <f t="shared" si="26"/>
        <v>0</v>
      </c>
    </row>
    <row r="451" spans="1:6" x14ac:dyDescent="0.25">
      <c r="A451" s="57">
        <v>88315</v>
      </c>
      <c r="B451" s="93" t="s">
        <v>1184</v>
      </c>
      <c r="C451" s="94" t="s">
        <v>10</v>
      </c>
      <c r="D451" s="95">
        <v>0.33333333333333331</v>
      </c>
      <c r="E451" s="96"/>
      <c r="F451" s="97">
        <f t="shared" si="26"/>
        <v>0</v>
      </c>
    </row>
    <row r="452" spans="1:6" ht="22.5" x14ac:dyDescent="0.25">
      <c r="A452" s="57">
        <v>88251</v>
      </c>
      <c r="B452" s="93" t="s">
        <v>941</v>
      </c>
      <c r="C452" s="94" t="s">
        <v>10</v>
      </c>
      <c r="D452" s="95">
        <v>0.66666666666666663</v>
      </c>
      <c r="E452" s="96"/>
      <c r="F452" s="97">
        <f t="shared" si="26"/>
        <v>0</v>
      </c>
    </row>
    <row r="453" spans="1:6" ht="22.5" x14ac:dyDescent="0.25">
      <c r="A453" s="57" t="s">
        <v>575</v>
      </c>
      <c r="B453" s="93" t="s">
        <v>1211</v>
      </c>
      <c r="C453" s="94" t="s">
        <v>178</v>
      </c>
      <c r="D453" s="95">
        <v>0.3</v>
      </c>
      <c r="E453" s="96"/>
      <c r="F453" s="97">
        <f t="shared" si="26"/>
        <v>0</v>
      </c>
    </row>
    <row r="454" spans="1:6" ht="22.5" x14ac:dyDescent="0.25">
      <c r="A454" s="57">
        <v>406</v>
      </c>
      <c r="B454" s="93" t="s">
        <v>1218</v>
      </c>
      <c r="C454" s="94" t="s">
        <v>51</v>
      </c>
      <c r="D454" s="95">
        <v>6.6699999999999995E-2</v>
      </c>
      <c r="E454" s="96"/>
      <c r="F454" s="97">
        <f t="shared" si="26"/>
        <v>0</v>
      </c>
    </row>
    <row r="455" spans="1:6" ht="15.75" thickBot="1" x14ac:dyDescent="0.3">
      <c r="A455" s="57" t="s">
        <v>573</v>
      </c>
      <c r="B455" s="93" t="s">
        <v>1217</v>
      </c>
      <c r="C455" s="94" t="s">
        <v>178</v>
      </c>
      <c r="D455" s="95">
        <v>0.3</v>
      </c>
      <c r="E455" s="96"/>
      <c r="F455" s="97">
        <f t="shared" si="26"/>
        <v>0</v>
      </c>
    </row>
    <row r="456" spans="1:6" ht="15.75" thickBot="1" x14ac:dyDescent="0.3">
      <c r="A456" s="100"/>
      <c r="B456" s="101"/>
      <c r="C456" s="101"/>
      <c r="D456" s="102"/>
      <c r="E456" s="103" t="s">
        <v>12</v>
      </c>
      <c r="F456" s="104">
        <f>SUM(F449:F455)</f>
        <v>0</v>
      </c>
    </row>
    <row r="457" spans="1:6" ht="15.75" thickBot="1" x14ac:dyDescent="0.3">
      <c r="A457" s="105"/>
      <c r="B457" s="105"/>
      <c r="C457" s="105"/>
      <c r="D457" s="105"/>
      <c r="E457" s="105"/>
      <c r="F457" s="105"/>
    </row>
    <row r="458" spans="1:6" ht="15.75" thickBot="1" x14ac:dyDescent="0.3">
      <c r="A458" s="76"/>
      <c r="B458" s="77" t="s">
        <v>1</v>
      </c>
      <c r="C458" s="75"/>
      <c r="D458" s="75"/>
      <c r="E458" s="30"/>
      <c r="F458" s="30"/>
    </row>
    <row r="459" spans="1:6" ht="15.75" thickBot="1" x14ac:dyDescent="0.3">
      <c r="A459" s="78"/>
      <c r="B459" s="79" t="s">
        <v>2</v>
      </c>
      <c r="C459" s="75"/>
      <c r="D459" s="75"/>
      <c r="E459" s="80" t="s">
        <v>3</v>
      </c>
      <c r="F459" s="81"/>
    </row>
    <row r="460" spans="1:6" ht="45.75" thickBot="1" x14ac:dyDescent="0.3">
      <c r="A460" s="82" t="s">
        <v>625</v>
      </c>
      <c r="B460" s="83" t="s">
        <v>626</v>
      </c>
      <c r="C460" s="84"/>
      <c r="D460" s="85"/>
      <c r="E460" s="86"/>
      <c r="F460" s="87" t="s">
        <v>831</v>
      </c>
    </row>
    <row r="461" spans="1:6" x14ac:dyDescent="0.25">
      <c r="A461" s="88" t="s">
        <v>4</v>
      </c>
      <c r="B461" s="89" t="s">
        <v>5</v>
      </c>
      <c r="C461" s="89" t="s">
        <v>6</v>
      </c>
      <c r="D461" s="90" t="s">
        <v>7</v>
      </c>
      <c r="E461" s="91" t="s">
        <v>8</v>
      </c>
      <c r="F461" s="92" t="s">
        <v>9</v>
      </c>
    </row>
    <row r="462" spans="1:6" ht="22.5" x14ac:dyDescent="0.25">
      <c r="A462" s="57" t="s">
        <v>1209</v>
      </c>
      <c r="B462" s="93" t="s">
        <v>1210</v>
      </c>
      <c r="C462" s="94" t="s">
        <v>22</v>
      </c>
      <c r="D462" s="95">
        <v>9.9999999999999992E-2</v>
      </c>
      <c r="E462" s="96"/>
      <c r="F462" s="97">
        <f t="shared" ref="F462:F468" si="27">TRUNC(D462*E462,2)</f>
        <v>0</v>
      </c>
    </row>
    <row r="463" spans="1:6" ht="22.5" x14ac:dyDescent="0.25">
      <c r="A463" s="57" t="s">
        <v>1209</v>
      </c>
      <c r="B463" s="93" t="s">
        <v>1210</v>
      </c>
      <c r="C463" s="94" t="s">
        <v>23</v>
      </c>
      <c r="D463" s="95">
        <v>0.23333333333333331</v>
      </c>
      <c r="E463" s="96"/>
      <c r="F463" s="97">
        <f t="shared" si="27"/>
        <v>0</v>
      </c>
    </row>
    <row r="464" spans="1:6" x14ac:dyDescent="0.25">
      <c r="A464" s="57">
        <v>88315</v>
      </c>
      <c r="B464" s="93" t="s">
        <v>1184</v>
      </c>
      <c r="C464" s="94" t="s">
        <v>10</v>
      </c>
      <c r="D464" s="95">
        <v>0.33333333333333331</v>
      </c>
      <c r="E464" s="96"/>
      <c r="F464" s="97">
        <f t="shared" si="27"/>
        <v>0</v>
      </c>
    </row>
    <row r="465" spans="1:6" ht="22.5" x14ac:dyDescent="0.25">
      <c r="A465" s="57">
        <v>88251</v>
      </c>
      <c r="B465" s="93" t="s">
        <v>941</v>
      </c>
      <c r="C465" s="94" t="s">
        <v>10</v>
      </c>
      <c r="D465" s="95">
        <v>0.66666666666666663</v>
      </c>
      <c r="E465" s="96"/>
      <c r="F465" s="97">
        <f t="shared" si="27"/>
        <v>0</v>
      </c>
    </row>
    <row r="466" spans="1:6" ht="22.5" x14ac:dyDescent="0.25">
      <c r="A466" s="57" t="s">
        <v>575</v>
      </c>
      <c r="B466" s="93" t="s">
        <v>1211</v>
      </c>
      <c r="C466" s="94" t="s">
        <v>178</v>
      </c>
      <c r="D466" s="95">
        <v>0.2</v>
      </c>
      <c r="E466" s="96"/>
      <c r="F466" s="97">
        <f t="shared" si="27"/>
        <v>0</v>
      </c>
    </row>
    <row r="467" spans="1:6" ht="22.5" x14ac:dyDescent="0.25">
      <c r="A467" s="57">
        <v>406</v>
      </c>
      <c r="B467" s="93" t="s">
        <v>1218</v>
      </c>
      <c r="C467" s="94" t="s">
        <v>51</v>
      </c>
      <c r="D467" s="95">
        <v>6.6699999999999995E-2</v>
      </c>
      <c r="E467" s="96"/>
      <c r="F467" s="97">
        <f t="shared" si="27"/>
        <v>0</v>
      </c>
    </row>
    <row r="468" spans="1:6" ht="15.75" thickBot="1" x14ac:dyDescent="0.3">
      <c r="A468" s="57" t="s">
        <v>573</v>
      </c>
      <c r="B468" s="93" t="s">
        <v>1217</v>
      </c>
      <c r="C468" s="94" t="s">
        <v>178</v>
      </c>
      <c r="D468" s="95">
        <v>0.2</v>
      </c>
      <c r="E468" s="96"/>
      <c r="F468" s="97">
        <f t="shared" si="27"/>
        <v>0</v>
      </c>
    </row>
    <row r="469" spans="1:6" ht="15.75" thickBot="1" x14ac:dyDescent="0.3">
      <c r="A469" s="100"/>
      <c r="B469" s="101"/>
      <c r="C469" s="101"/>
      <c r="D469" s="102"/>
      <c r="E469" s="103" t="s">
        <v>12</v>
      </c>
      <c r="F469" s="104">
        <f>SUM(F462:F468)</f>
        <v>0</v>
      </c>
    </row>
    <row r="470" spans="1:6" ht="15.75" thickBot="1" x14ac:dyDescent="0.3">
      <c r="A470" s="105"/>
      <c r="B470" s="105"/>
      <c r="C470" s="105"/>
      <c r="D470" s="105"/>
      <c r="E470" s="105"/>
      <c r="F470" s="105"/>
    </row>
    <row r="471" spans="1:6" ht="15.75" thickBot="1" x14ac:dyDescent="0.3">
      <c r="A471" s="76"/>
      <c r="B471" s="77" t="s">
        <v>1</v>
      </c>
      <c r="C471" s="75"/>
      <c r="D471" s="75"/>
      <c r="E471" s="30"/>
      <c r="F471" s="30"/>
    </row>
    <row r="472" spans="1:6" ht="15.75" thickBot="1" x14ac:dyDescent="0.3">
      <c r="A472" s="78"/>
      <c r="B472" s="79" t="s">
        <v>2</v>
      </c>
      <c r="C472" s="75"/>
      <c r="D472" s="75"/>
      <c r="E472" s="80" t="s">
        <v>3</v>
      </c>
      <c r="F472" s="81"/>
    </row>
    <row r="473" spans="1:6" ht="45.75" thickBot="1" x14ac:dyDescent="0.3">
      <c r="A473" s="82" t="s">
        <v>627</v>
      </c>
      <c r="B473" s="83" t="s">
        <v>628</v>
      </c>
      <c r="C473" s="84"/>
      <c r="D473" s="85"/>
      <c r="E473" s="86"/>
      <c r="F473" s="87" t="s">
        <v>831</v>
      </c>
    </row>
    <row r="474" spans="1:6" x14ac:dyDescent="0.25">
      <c r="A474" s="88" t="s">
        <v>4</v>
      </c>
      <c r="B474" s="89" t="s">
        <v>5</v>
      </c>
      <c r="C474" s="89" t="s">
        <v>6</v>
      </c>
      <c r="D474" s="90" t="s">
        <v>7</v>
      </c>
      <c r="E474" s="91" t="s">
        <v>8</v>
      </c>
      <c r="F474" s="92" t="s">
        <v>9</v>
      </c>
    </row>
    <row r="475" spans="1:6" ht="22.5" x14ac:dyDescent="0.25">
      <c r="A475" s="57" t="s">
        <v>1209</v>
      </c>
      <c r="B475" s="93" t="s">
        <v>1210</v>
      </c>
      <c r="C475" s="94" t="s">
        <v>22</v>
      </c>
      <c r="D475" s="95">
        <v>9.9999999999999992E-2</v>
      </c>
      <c r="E475" s="96"/>
      <c r="F475" s="97">
        <f t="shared" ref="F475:F481" si="28">TRUNC(D475*E475,2)</f>
        <v>0</v>
      </c>
    </row>
    <row r="476" spans="1:6" ht="22.5" x14ac:dyDescent="0.25">
      <c r="A476" s="57" t="s">
        <v>1209</v>
      </c>
      <c r="B476" s="93" t="s">
        <v>1210</v>
      </c>
      <c r="C476" s="94" t="s">
        <v>23</v>
      </c>
      <c r="D476" s="95">
        <v>0.23333333333333331</v>
      </c>
      <c r="E476" s="96"/>
      <c r="F476" s="97">
        <f t="shared" si="28"/>
        <v>0</v>
      </c>
    </row>
    <row r="477" spans="1:6" x14ac:dyDescent="0.25">
      <c r="A477" s="57">
        <v>88315</v>
      </c>
      <c r="B477" s="93" t="s">
        <v>1184</v>
      </c>
      <c r="C477" s="94" t="s">
        <v>10</v>
      </c>
      <c r="D477" s="95">
        <v>0.33333333333333331</v>
      </c>
      <c r="E477" s="96"/>
      <c r="F477" s="97">
        <f t="shared" si="28"/>
        <v>0</v>
      </c>
    </row>
    <row r="478" spans="1:6" ht="22.5" x14ac:dyDescent="0.25">
      <c r="A478" s="57">
        <v>88251</v>
      </c>
      <c r="B478" s="93" t="s">
        <v>941</v>
      </c>
      <c r="C478" s="94" t="s">
        <v>10</v>
      </c>
      <c r="D478" s="95">
        <v>0.66666666666666663</v>
      </c>
      <c r="E478" s="96"/>
      <c r="F478" s="97">
        <f t="shared" si="28"/>
        <v>0</v>
      </c>
    </row>
    <row r="479" spans="1:6" ht="22.5" x14ac:dyDescent="0.25">
      <c r="A479" s="57" t="s">
        <v>575</v>
      </c>
      <c r="B479" s="93" t="s">
        <v>1211</v>
      </c>
      <c r="C479" s="94" t="s">
        <v>178</v>
      </c>
      <c r="D479" s="95">
        <v>0.28273999999999999</v>
      </c>
      <c r="E479" s="96"/>
      <c r="F479" s="97">
        <f t="shared" si="28"/>
        <v>0</v>
      </c>
    </row>
    <row r="480" spans="1:6" ht="22.5" x14ac:dyDescent="0.25">
      <c r="A480" s="57">
        <v>406</v>
      </c>
      <c r="B480" s="93" t="s">
        <v>1218</v>
      </c>
      <c r="C480" s="94" t="s">
        <v>51</v>
      </c>
      <c r="D480" s="95">
        <v>6.6699999999999995E-2</v>
      </c>
      <c r="E480" s="96"/>
      <c r="F480" s="97">
        <f t="shared" si="28"/>
        <v>0</v>
      </c>
    </row>
    <row r="481" spans="1:6" ht="15.75" thickBot="1" x14ac:dyDescent="0.3">
      <c r="A481" s="57" t="s">
        <v>573</v>
      </c>
      <c r="B481" s="93" t="s">
        <v>1217</v>
      </c>
      <c r="C481" s="94" t="s">
        <v>178</v>
      </c>
      <c r="D481" s="95">
        <v>0.28273999999999999</v>
      </c>
      <c r="E481" s="96"/>
      <c r="F481" s="97">
        <f t="shared" si="28"/>
        <v>0</v>
      </c>
    </row>
    <row r="482" spans="1:6" ht="15.75" thickBot="1" x14ac:dyDescent="0.3">
      <c r="A482" s="100"/>
      <c r="B482" s="101"/>
      <c r="C482" s="101"/>
      <c r="D482" s="102"/>
      <c r="E482" s="103" t="s">
        <v>12</v>
      </c>
      <c r="F482" s="104">
        <f>SUM(F475:F481)</f>
        <v>0</v>
      </c>
    </row>
    <row r="483" spans="1:6" ht="15.75" thickBot="1" x14ac:dyDescent="0.3">
      <c r="A483" s="105"/>
      <c r="B483" s="105"/>
      <c r="C483" s="105"/>
      <c r="D483" s="105"/>
      <c r="E483" s="105"/>
      <c r="F483" s="105"/>
    </row>
    <row r="484" spans="1:6" ht="15.75" thickBot="1" x14ac:dyDescent="0.3">
      <c r="A484" s="76"/>
      <c r="B484" s="77" t="s">
        <v>1</v>
      </c>
      <c r="C484" s="75"/>
      <c r="D484" s="75"/>
      <c r="E484" s="30"/>
      <c r="F484" s="30"/>
    </row>
    <row r="485" spans="1:6" ht="15.75" thickBot="1" x14ac:dyDescent="0.3">
      <c r="A485" s="78"/>
      <c r="B485" s="79" t="s">
        <v>2</v>
      </c>
      <c r="C485" s="75"/>
      <c r="D485" s="75"/>
      <c r="E485" s="80" t="s">
        <v>3</v>
      </c>
      <c r="F485" s="81"/>
    </row>
    <row r="486" spans="1:6" ht="45.75" thickBot="1" x14ac:dyDescent="0.3">
      <c r="A486" s="82" t="s">
        <v>629</v>
      </c>
      <c r="B486" s="83" t="s">
        <v>630</v>
      </c>
      <c r="C486" s="84"/>
      <c r="D486" s="85"/>
      <c r="E486" s="86"/>
      <c r="F486" s="87" t="s">
        <v>831</v>
      </c>
    </row>
    <row r="487" spans="1:6" x14ac:dyDescent="0.25">
      <c r="A487" s="88" t="s">
        <v>4</v>
      </c>
      <c r="B487" s="89" t="s">
        <v>5</v>
      </c>
      <c r="C487" s="89" t="s">
        <v>6</v>
      </c>
      <c r="D487" s="90" t="s">
        <v>7</v>
      </c>
      <c r="E487" s="91" t="s">
        <v>8</v>
      </c>
      <c r="F487" s="92" t="s">
        <v>9</v>
      </c>
    </row>
    <row r="488" spans="1:6" ht="22.5" x14ac:dyDescent="0.25">
      <c r="A488" s="57" t="s">
        <v>1209</v>
      </c>
      <c r="B488" s="93" t="s">
        <v>1210</v>
      </c>
      <c r="C488" s="94" t="s">
        <v>22</v>
      </c>
      <c r="D488" s="95">
        <v>9.9999999999999992E-2</v>
      </c>
      <c r="E488" s="96"/>
      <c r="F488" s="97">
        <f t="shared" ref="F488:F494" si="29">TRUNC(D488*E488,2)</f>
        <v>0</v>
      </c>
    </row>
    <row r="489" spans="1:6" ht="22.5" x14ac:dyDescent="0.25">
      <c r="A489" s="57" t="s">
        <v>1209</v>
      </c>
      <c r="B489" s="93" t="s">
        <v>1210</v>
      </c>
      <c r="C489" s="94" t="s">
        <v>23</v>
      </c>
      <c r="D489" s="95">
        <v>0.23333333333333331</v>
      </c>
      <c r="E489" s="96"/>
      <c r="F489" s="97">
        <f t="shared" si="29"/>
        <v>0</v>
      </c>
    </row>
    <row r="490" spans="1:6" x14ac:dyDescent="0.25">
      <c r="A490" s="57">
        <v>88315</v>
      </c>
      <c r="B490" s="93" t="s">
        <v>1184</v>
      </c>
      <c r="C490" s="94" t="s">
        <v>10</v>
      </c>
      <c r="D490" s="95">
        <v>0.33333333333333331</v>
      </c>
      <c r="E490" s="96"/>
      <c r="F490" s="97">
        <f t="shared" si="29"/>
        <v>0</v>
      </c>
    </row>
    <row r="491" spans="1:6" ht="22.5" x14ac:dyDescent="0.25">
      <c r="A491" s="57">
        <v>88251</v>
      </c>
      <c r="B491" s="93" t="s">
        <v>941</v>
      </c>
      <c r="C491" s="94" t="s">
        <v>10</v>
      </c>
      <c r="D491" s="95">
        <v>0.66666666666666663</v>
      </c>
      <c r="E491" s="96"/>
      <c r="F491" s="97">
        <f t="shared" si="29"/>
        <v>0</v>
      </c>
    </row>
    <row r="492" spans="1:6" ht="22.5" x14ac:dyDescent="0.25">
      <c r="A492" s="57" t="s">
        <v>575</v>
      </c>
      <c r="B492" s="93" t="s">
        <v>1211</v>
      </c>
      <c r="C492" s="94" t="s">
        <v>178</v>
      </c>
      <c r="D492" s="95">
        <v>0.44</v>
      </c>
      <c r="E492" s="96"/>
      <c r="F492" s="97">
        <f t="shared" si="29"/>
        <v>0</v>
      </c>
    </row>
    <row r="493" spans="1:6" ht="22.5" x14ac:dyDescent="0.25">
      <c r="A493" s="57">
        <v>406</v>
      </c>
      <c r="B493" s="93" t="s">
        <v>1218</v>
      </c>
      <c r="C493" s="94" t="s">
        <v>51</v>
      </c>
      <c r="D493" s="95">
        <v>6.6699999999999995E-2</v>
      </c>
      <c r="E493" s="96"/>
      <c r="F493" s="97">
        <f t="shared" si="29"/>
        <v>0</v>
      </c>
    </row>
    <row r="494" spans="1:6" ht="15.75" thickBot="1" x14ac:dyDescent="0.3">
      <c r="A494" s="57" t="s">
        <v>573</v>
      </c>
      <c r="B494" s="93" t="s">
        <v>1217</v>
      </c>
      <c r="C494" s="94" t="s">
        <v>178</v>
      </c>
      <c r="D494" s="95">
        <v>0.44</v>
      </c>
      <c r="E494" s="96"/>
      <c r="F494" s="97">
        <f t="shared" si="29"/>
        <v>0</v>
      </c>
    </row>
    <row r="495" spans="1:6" ht="15.75" thickBot="1" x14ac:dyDescent="0.3">
      <c r="A495" s="100"/>
      <c r="B495" s="101"/>
      <c r="C495" s="101"/>
      <c r="D495" s="102"/>
      <c r="E495" s="103" t="s">
        <v>12</v>
      </c>
      <c r="F495" s="104">
        <f>SUM(F488:F494)</f>
        <v>0</v>
      </c>
    </row>
    <row r="496" spans="1:6" ht="15.75" thickBot="1" x14ac:dyDescent="0.3">
      <c r="A496" s="105"/>
      <c r="B496" s="105"/>
      <c r="C496" s="105"/>
      <c r="D496" s="105"/>
      <c r="E496" s="105"/>
      <c r="F496" s="105"/>
    </row>
    <row r="497" spans="1:6" ht="15.75" thickBot="1" x14ac:dyDescent="0.3">
      <c r="A497" s="76"/>
      <c r="B497" s="77" t="s">
        <v>1</v>
      </c>
      <c r="C497" s="75"/>
      <c r="D497" s="75"/>
      <c r="E497" s="30"/>
      <c r="F497" s="30"/>
    </row>
    <row r="498" spans="1:6" ht="15.75" thickBot="1" x14ac:dyDescent="0.3">
      <c r="A498" s="78"/>
      <c r="B498" s="79" t="s">
        <v>2</v>
      </c>
      <c r="C498" s="75"/>
      <c r="D498" s="75"/>
      <c r="E498" s="80" t="s">
        <v>3</v>
      </c>
      <c r="F498" s="81"/>
    </row>
    <row r="499" spans="1:6" ht="45.75" thickBot="1" x14ac:dyDescent="0.3">
      <c r="A499" s="82" t="s">
        <v>631</v>
      </c>
      <c r="B499" s="83" t="s">
        <v>632</v>
      </c>
      <c r="C499" s="84"/>
      <c r="D499" s="85"/>
      <c r="E499" s="86"/>
      <c r="F499" s="87" t="s">
        <v>831</v>
      </c>
    </row>
    <row r="500" spans="1:6" x14ac:dyDescent="0.25">
      <c r="A500" s="88" t="s">
        <v>4</v>
      </c>
      <c r="B500" s="89" t="s">
        <v>5</v>
      </c>
      <c r="C500" s="89" t="s">
        <v>6</v>
      </c>
      <c r="D500" s="90" t="s">
        <v>7</v>
      </c>
      <c r="E500" s="91" t="s">
        <v>8</v>
      </c>
      <c r="F500" s="92" t="s">
        <v>9</v>
      </c>
    </row>
    <row r="501" spans="1:6" ht="22.5" x14ac:dyDescent="0.25">
      <c r="A501" s="57" t="s">
        <v>1209</v>
      </c>
      <c r="B501" s="93" t="s">
        <v>1210</v>
      </c>
      <c r="C501" s="94" t="s">
        <v>22</v>
      </c>
      <c r="D501" s="95">
        <f>0.1/3.75</f>
        <v>2.6666666666666668E-2</v>
      </c>
      <c r="E501" s="96"/>
      <c r="F501" s="97">
        <f t="shared" ref="F501:F507" si="30">TRUNC(D501*E501,2)</f>
        <v>0</v>
      </c>
    </row>
    <row r="502" spans="1:6" ht="22.5" x14ac:dyDescent="0.25">
      <c r="A502" s="57" t="s">
        <v>1209</v>
      </c>
      <c r="B502" s="93" t="s">
        <v>1210</v>
      </c>
      <c r="C502" s="94" t="s">
        <v>23</v>
      </c>
      <c r="D502" s="95">
        <f>0.233333333333333/3.75</f>
        <v>6.2222222222222137E-2</v>
      </c>
      <c r="E502" s="96"/>
      <c r="F502" s="97">
        <f t="shared" si="30"/>
        <v>0</v>
      </c>
    </row>
    <row r="503" spans="1:6" x14ac:dyDescent="0.25">
      <c r="A503" s="57">
        <v>88315</v>
      </c>
      <c r="B503" s="93" t="s">
        <v>1184</v>
      </c>
      <c r="C503" s="94" t="s">
        <v>10</v>
      </c>
      <c r="D503" s="95">
        <f>0.333333333333333/3.75</f>
        <v>8.8888888888888795E-2</v>
      </c>
      <c r="E503" s="96"/>
      <c r="F503" s="97">
        <f t="shared" si="30"/>
        <v>0</v>
      </c>
    </row>
    <row r="504" spans="1:6" ht="22.5" x14ac:dyDescent="0.25">
      <c r="A504" s="57">
        <v>88251</v>
      </c>
      <c r="B504" s="93" t="s">
        <v>941</v>
      </c>
      <c r="C504" s="94" t="s">
        <v>10</v>
      </c>
      <c r="D504" s="95">
        <f>0.666666666666667/3.75</f>
        <v>0.17777777777777787</v>
      </c>
      <c r="E504" s="96"/>
      <c r="F504" s="97">
        <f t="shared" si="30"/>
        <v>0</v>
      </c>
    </row>
    <row r="505" spans="1:6" ht="22.5" x14ac:dyDescent="0.25">
      <c r="A505" s="57" t="s">
        <v>575</v>
      </c>
      <c r="B505" s="93" t="s">
        <v>1211</v>
      </c>
      <c r="C505" s="94" t="s">
        <v>178</v>
      </c>
      <c r="D505" s="95">
        <v>0.5</v>
      </c>
      <c r="E505" s="96"/>
      <c r="F505" s="97">
        <f t="shared" si="30"/>
        <v>0</v>
      </c>
    </row>
    <row r="506" spans="1:6" ht="22.5" x14ac:dyDescent="0.25">
      <c r="A506" s="57">
        <v>406</v>
      </c>
      <c r="B506" s="93" t="s">
        <v>1218</v>
      </c>
      <c r="C506" s="94" t="s">
        <v>51</v>
      </c>
      <c r="D506" s="95">
        <v>6.6699999999999995E-2</v>
      </c>
      <c r="E506" s="96"/>
      <c r="F506" s="97">
        <f t="shared" si="30"/>
        <v>0</v>
      </c>
    </row>
    <row r="507" spans="1:6" ht="15.75" thickBot="1" x14ac:dyDescent="0.3">
      <c r="A507" s="57" t="s">
        <v>573</v>
      </c>
      <c r="B507" s="93" t="s">
        <v>1217</v>
      </c>
      <c r="C507" s="94" t="s">
        <v>178</v>
      </c>
      <c r="D507" s="95">
        <v>0.5</v>
      </c>
      <c r="E507" s="96"/>
      <c r="F507" s="97">
        <f t="shared" si="30"/>
        <v>0</v>
      </c>
    </row>
    <row r="508" spans="1:6" ht="15.75" thickBot="1" x14ac:dyDescent="0.3">
      <c r="A508" s="100"/>
      <c r="B508" s="101"/>
      <c r="C508" s="101"/>
      <c r="D508" s="102"/>
      <c r="E508" s="103" t="s">
        <v>12</v>
      </c>
      <c r="F508" s="104">
        <f>SUM(F501:F507)</f>
        <v>0</v>
      </c>
    </row>
    <row r="509" spans="1:6" ht="15.75" thickBot="1" x14ac:dyDescent="0.3">
      <c r="A509" s="105"/>
      <c r="B509" s="105"/>
      <c r="C509" s="105"/>
      <c r="D509" s="105"/>
      <c r="E509" s="105"/>
      <c r="F509" s="105"/>
    </row>
    <row r="510" spans="1:6" ht="15.75" thickBot="1" x14ac:dyDescent="0.3">
      <c r="A510" s="76"/>
      <c r="B510" s="77" t="s">
        <v>1</v>
      </c>
      <c r="C510" s="75"/>
      <c r="D510" s="75"/>
      <c r="E510" s="30"/>
      <c r="F510" s="30"/>
    </row>
    <row r="511" spans="1:6" ht="15.75" thickBot="1" x14ac:dyDescent="0.3">
      <c r="A511" s="78"/>
      <c r="B511" s="79" t="s">
        <v>2</v>
      </c>
      <c r="C511" s="75"/>
      <c r="D511" s="75"/>
      <c r="E511" s="80" t="s">
        <v>3</v>
      </c>
      <c r="F511" s="81"/>
    </row>
    <row r="512" spans="1:6" ht="45.75" thickBot="1" x14ac:dyDescent="0.3">
      <c r="A512" s="82" t="s">
        <v>633</v>
      </c>
      <c r="B512" s="83" t="s">
        <v>634</v>
      </c>
      <c r="C512" s="84"/>
      <c r="D512" s="85"/>
      <c r="E512" s="86"/>
      <c r="F512" s="87" t="s">
        <v>831</v>
      </c>
    </row>
    <row r="513" spans="1:6" x14ac:dyDescent="0.25">
      <c r="A513" s="88" t="s">
        <v>4</v>
      </c>
      <c r="B513" s="89" t="s">
        <v>5</v>
      </c>
      <c r="C513" s="89" t="s">
        <v>6</v>
      </c>
      <c r="D513" s="90" t="s">
        <v>7</v>
      </c>
      <c r="E513" s="91" t="s">
        <v>8</v>
      </c>
      <c r="F513" s="92" t="s">
        <v>9</v>
      </c>
    </row>
    <row r="514" spans="1:6" ht="22.5" x14ac:dyDescent="0.25">
      <c r="A514" s="57" t="s">
        <v>1209</v>
      </c>
      <c r="B514" s="93" t="s">
        <v>1210</v>
      </c>
      <c r="C514" s="94" t="s">
        <v>22</v>
      </c>
      <c r="D514" s="95">
        <v>9.9999999999999992E-2</v>
      </c>
      <c r="E514" s="96"/>
      <c r="F514" s="97">
        <f t="shared" ref="F514:F520" si="31">TRUNC(D514*E514,2)</f>
        <v>0</v>
      </c>
    </row>
    <row r="515" spans="1:6" ht="22.5" x14ac:dyDescent="0.25">
      <c r="A515" s="57" t="s">
        <v>1209</v>
      </c>
      <c r="B515" s="93" t="s">
        <v>1210</v>
      </c>
      <c r="C515" s="94" t="s">
        <v>23</v>
      </c>
      <c r="D515" s="95">
        <v>0.23333333333333331</v>
      </c>
      <c r="E515" s="96"/>
      <c r="F515" s="97">
        <f t="shared" si="31"/>
        <v>0</v>
      </c>
    </row>
    <row r="516" spans="1:6" x14ac:dyDescent="0.25">
      <c r="A516" s="57">
        <v>88315</v>
      </c>
      <c r="B516" s="93" t="s">
        <v>1184</v>
      </c>
      <c r="C516" s="94" t="s">
        <v>10</v>
      </c>
      <c r="D516" s="95">
        <v>0.33333333333333331</v>
      </c>
      <c r="E516" s="96"/>
      <c r="F516" s="97">
        <f t="shared" si="31"/>
        <v>0</v>
      </c>
    </row>
    <row r="517" spans="1:6" ht="22.5" x14ac:dyDescent="0.25">
      <c r="A517" s="57">
        <v>88251</v>
      </c>
      <c r="B517" s="93" t="s">
        <v>941</v>
      </c>
      <c r="C517" s="94" t="s">
        <v>10</v>
      </c>
      <c r="D517" s="95">
        <v>0.66666666666666663</v>
      </c>
      <c r="E517" s="96"/>
      <c r="F517" s="97">
        <f t="shared" si="31"/>
        <v>0</v>
      </c>
    </row>
    <row r="518" spans="1:6" ht="22.5" x14ac:dyDescent="0.25">
      <c r="A518" s="57" t="s">
        <v>575</v>
      </c>
      <c r="B518" s="93" t="s">
        <v>1211</v>
      </c>
      <c r="C518" s="94" t="s">
        <v>178</v>
      </c>
      <c r="D518" s="95">
        <v>1</v>
      </c>
      <c r="E518" s="96"/>
      <c r="F518" s="97">
        <f t="shared" si="31"/>
        <v>0</v>
      </c>
    </row>
    <row r="519" spans="1:6" ht="22.5" x14ac:dyDescent="0.25">
      <c r="A519" s="57">
        <v>406</v>
      </c>
      <c r="B519" s="93" t="s">
        <v>1218</v>
      </c>
      <c r="C519" s="94" t="s">
        <v>51</v>
      </c>
      <c r="D519" s="95">
        <v>6.6699999999999995E-2</v>
      </c>
      <c r="E519" s="96"/>
      <c r="F519" s="97">
        <f t="shared" si="31"/>
        <v>0</v>
      </c>
    </row>
    <row r="520" spans="1:6" ht="15.75" thickBot="1" x14ac:dyDescent="0.3">
      <c r="A520" s="57" t="s">
        <v>573</v>
      </c>
      <c r="B520" s="93" t="s">
        <v>1217</v>
      </c>
      <c r="C520" s="94" t="s">
        <v>178</v>
      </c>
      <c r="D520" s="95">
        <v>1</v>
      </c>
      <c r="E520" s="96"/>
      <c r="F520" s="97">
        <f t="shared" si="31"/>
        <v>0</v>
      </c>
    </row>
    <row r="521" spans="1:6" ht="15.75" thickBot="1" x14ac:dyDescent="0.3">
      <c r="A521" s="100"/>
      <c r="B521" s="101"/>
      <c r="C521" s="101"/>
      <c r="D521" s="102"/>
      <c r="E521" s="103" t="s">
        <v>12</v>
      </c>
      <c r="F521" s="104">
        <f>SUM(F514:F520)</f>
        <v>0</v>
      </c>
    </row>
    <row r="522" spans="1:6" ht="15.75" thickBot="1" x14ac:dyDescent="0.3">
      <c r="A522" s="105"/>
      <c r="B522" s="105"/>
      <c r="C522" s="105"/>
      <c r="D522" s="105"/>
      <c r="E522" s="105"/>
      <c r="F522" s="105"/>
    </row>
    <row r="523" spans="1:6" ht="15.75" thickBot="1" x14ac:dyDescent="0.3">
      <c r="A523" s="76"/>
      <c r="B523" s="77" t="s">
        <v>1</v>
      </c>
      <c r="C523" s="75"/>
      <c r="D523" s="75"/>
      <c r="E523" s="30"/>
      <c r="F523" s="30"/>
    </row>
    <row r="524" spans="1:6" ht="15.75" thickBot="1" x14ac:dyDescent="0.3">
      <c r="A524" s="78"/>
      <c r="B524" s="79" t="s">
        <v>2</v>
      </c>
      <c r="C524" s="75"/>
      <c r="D524" s="75"/>
      <c r="E524" s="80" t="s">
        <v>3</v>
      </c>
      <c r="F524" s="81"/>
    </row>
    <row r="525" spans="1:6" ht="45.75" thickBot="1" x14ac:dyDescent="0.3">
      <c r="A525" s="82" t="s">
        <v>635</v>
      </c>
      <c r="B525" s="83" t="s">
        <v>636</v>
      </c>
      <c r="C525" s="84"/>
      <c r="D525" s="85"/>
      <c r="E525" s="86"/>
      <c r="F525" s="87" t="s">
        <v>831</v>
      </c>
    </row>
    <row r="526" spans="1:6" x14ac:dyDescent="0.25">
      <c r="A526" s="88" t="s">
        <v>4</v>
      </c>
      <c r="B526" s="89" t="s">
        <v>5</v>
      </c>
      <c r="C526" s="89" t="s">
        <v>6</v>
      </c>
      <c r="D526" s="90" t="s">
        <v>7</v>
      </c>
      <c r="E526" s="91" t="s">
        <v>8</v>
      </c>
      <c r="F526" s="92" t="s">
        <v>9</v>
      </c>
    </row>
    <row r="527" spans="1:6" ht="22.5" x14ac:dyDescent="0.25">
      <c r="A527" s="57" t="s">
        <v>1209</v>
      </c>
      <c r="B527" s="93" t="s">
        <v>1210</v>
      </c>
      <c r="C527" s="94" t="s">
        <v>22</v>
      </c>
      <c r="D527" s="95">
        <v>0.91258741258741249</v>
      </c>
      <c r="E527" s="96"/>
      <c r="F527" s="97">
        <f t="shared" ref="F527:F537" si="32">TRUNC(D527*E527,2)</f>
        <v>0</v>
      </c>
    </row>
    <row r="528" spans="1:6" ht="22.5" x14ac:dyDescent="0.25">
      <c r="A528" s="57" t="s">
        <v>1209</v>
      </c>
      <c r="B528" s="93" t="s">
        <v>1210</v>
      </c>
      <c r="C528" s="94" t="s">
        <v>23</v>
      </c>
      <c r="D528" s="95">
        <v>2.1293706293706292</v>
      </c>
      <c r="E528" s="96"/>
      <c r="F528" s="97">
        <f t="shared" si="32"/>
        <v>0</v>
      </c>
    </row>
    <row r="529" spans="1:6" x14ac:dyDescent="0.25">
      <c r="A529" s="57">
        <v>88315</v>
      </c>
      <c r="B529" s="93" t="s">
        <v>1184</v>
      </c>
      <c r="C529" s="94" t="s">
        <v>10</v>
      </c>
      <c r="D529" s="95">
        <v>3.0419580419580421</v>
      </c>
      <c r="E529" s="96"/>
      <c r="F529" s="97">
        <f t="shared" si="32"/>
        <v>0</v>
      </c>
    </row>
    <row r="530" spans="1:6" ht="22.5" x14ac:dyDescent="0.25">
      <c r="A530" s="57">
        <v>88251</v>
      </c>
      <c r="B530" s="93" t="s">
        <v>941</v>
      </c>
      <c r="C530" s="94" t="s">
        <v>10</v>
      </c>
      <c r="D530" s="95">
        <v>4.5454545454545459</v>
      </c>
      <c r="E530" s="96"/>
      <c r="F530" s="97">
        <f t="shared" si="32"/>
        <v>0</v>
      </c>
    </row>
    <row r="531" spans="1:6" x14ac:dyDescent="0.25">
      <c r="A531" s="57">
        <v>88316</v>
      </c>
      <c r="B531" s="93" t="s">
        <v>11</v>
      </c>
      <c r="C531" s="94" t="s">
        <v>10</v>
      </c>
      <c r="D531" s="95">
        <v>0.76923076923076916</v>
      </c>
      <c r="E531" s="96"/>
      <c r="F531" s="97">
        <f t="shared" si="32"/>
        <v>0</v>
      </c>
    </row>
    <row r="532" spans="1:6" ht="22.5" x14ac:dyDescent="0.25">
      <c r="A532" s="57" t="s">
        <v>577</v>
      </c>
      <c r="B532" s="93" t="s">
        <v>1219</v>
      </c>
      <c r="C532" s="94" t="s">
        <v>178</v>
      </c>
      <c r="D532" s="95">
        <v>4.5</v>
      </c>
      <c r="E532" s="96"/>
      <c r="F532" s="97">
        <f t="shared" si="32"/>
        <v>0</v>
      </c>
    </row>
    <row r="533" spans="1:6" ht="22.5" x14ac:dyDescent="0.25">
      <c r="A533" s="57" t="s">
        <v>1212</v>
      </c>
      <c r="B533" s="93" t="s">
        <v>1213</v>
      </c>
      <c r="C533" s="94" t="s">
        <v>179</v>
      </c>
      <c r="D533" s="95">
        <v>3.1743600000000001</v>
      </c>
      <c r="E533" s="96"/>
      <c r="F533" s="97">
        <f t="shared" si="32"/>
        <v>0</v>
      </c>
    </row>
    <row r="534" spans="1:6" x14ac:dyDescent="0.25">
      <c r="A534" s="57" t="s">
        <v>1214</v>
      </c>
      <c r="B534" s="93" t="s">
        <v>1215</v>
      </c>
      <c r="C534" s="94" t="s">
        <v>179</v>
      </c>
      <c r="D534" s="95">
        <v>46.472000000000001</v>
      </c>
      <c r="E534" s="96"/>
      <c r="F534" s="97">
        <f t="shared" si="32"/>
        <v>0</v>
      </c>
    </row>
    <row r="535" spans="1:6" x14ac:dyDescent="0.25">
      <c r="A535" s="57">
        <v>94970</v>
      </c>
      <c r="B535" s="93" t="s">
        <v>825</v>
      </c>
      <c r="C535" s="94" t="s">
        <v>28</v>
      </c>
      <c r="D535" s="95">
        <v>0.72599999999999998</v>
      </c>
      <c r="E535" s="96"/>
      <c r="F535" s="97">
        <f t="shared" si="32"/>
        <v>0</v>
      </c>
    </row>
    <row r="536" spans="1:6" x14ac:dyDescent="0.25">
      <c r="A536" s="57">
        <v>93358</v>
      </c>
      <c r="B536" s="93" t="s">
        <v>1216</v>
      </c>
      <c r="C536" s="94" t="s">
        <v>28</v>
      </c>
      <c r="D536" s="95">
        <v>0.72599999999999998</v>
      </c>
      <c r="E536" s="96"/>
      <c r="F536" s="97">
        <f t="shared" si="32"/>
        <v>0</v>
      </c>
    </row>
    <row r="537" spans="1:6" ht="15.75" thickBot="1" x14ac:dyDescent="0.3">
      <c r="A537" s="57" t="s">
        <v>573</v>
      </c>
      <c r="B537" s="93" t="s">
        <v>1217</v>
      </c>
      <c r="C537" s="94" t="s">
        <v>178</v>
      </c>
      <c r="D537" s="95">
        <v>4.5</v>
      </c>
      <c r="E537" s="96"/>
      <c r="F537" s="97">
        <f t="shared" si="32"/>
        <v>0</v>
      </c>
    </row>
    <row r="538" spans="1:6" ht="15.75" thickBot="1" x14ac:dyDescent="0.3">
      <c r="A538" s="100"/>
      <c r="B538" s="101"/>
      <c r="C538" s="101"/>
      <c r="D538" s="102"/>
      <c r="E538" s="103" t="s">
        <v>12</v>
      </c>
      <c r="F538" s="104">
        <f>SUM(F527:F537)</f>
        <v>0</v>
      </c>
    </row>
    <row r="539" spans="1:6" ht="15.75" thickBot="1" x14ac:dyDescent="0.3">
      <c r="A539" s="105"/>
      <c r="B539" s="105"/>
      <c r="C539" s="105"/>
      <c r="D539" s="105"/>
      <c r="E539" s="105"/>
      <c r="F539" s="105"/>
    </row>
    <row r="540" spans="1:6" ht="15.75" thickBot="1" x14ac:dyDescent="0.3">
      <c r="A540" s="106"/>
      <c r="B540" s="77" t="s">
        <v>1</v>
      </c>
      <c r="C540" s="105"/>
      <c r="D540" s="105"/>
      <c r="E540" s="107"/>
      <c r="F540" s="107"/>
    </row>
    <row r="541" spans="1:6" ht="15.75" thickBot="1" x14ac:dyDescent="0.3">
      <c r="A541" s="78"/>
      <c r="B541" s="79" t="s">
        <v>2</v>
      </c>
      <c r="C541" s="75"/>
      <c r="D541" s="75"/>
      <c r="E541" s="80" t="s">
        <v>3</v>
      </c>
      <c r="F541" s="81"/>
    </row>
    <row r="542" spans="1:6" ht="45.75" thickBot="1" x14ac:dyDescent="0.3">
      <c r="A542" s="82" t="s">
        <v>637</v>
      </c>
      <c r="B542" s="83" t="s">
        <v>638</v>
      </c>
      <c r="C542" s="84"/>
      <c r="D542" s="85"/>
      <c r="E542" s="86"/>
      <c r="F542" s="87" t="s">
        <v>831</v>
      </c>
    </row>
    <row r="543" spans="1:6" x14ac:dyDescent="0.25">
      <c r="A543" s="88" t="s">
        <v>4</v>
      </c>
      <c r="B543" s="89" t="s">
        <v>5</v>
      </c>
      <c r="C543" s="89" t="s">
        <v>6</v>
      </c>
      <c r="D543" s="90" t="s">
        <v>7</v>
      </c>
      <c r="E543" s="91" t="s">
        <v>8</v>
      </c>
      <c r="F543" s="92" t="s">
        <v>9</v>
      </c>
    </row>
    <row r="544" spans="1:6" ht="22.5" x14ac:dyDescent="0.25">
      <c r="A544" s="57" t="s">
        <v>1209</v>
      </c>
      <c r="B544" s="93" t="s">
        <v>1210</v>
      </c>
      <c r="C544" s="94" t="s">
        <v>22</v>
      </c>
      <c r="D544" s="95">
        <v>0.67500000000000004</v>
      </c>
      <c r="E544" s="96"/>
      <c r="F544" s="97">
        <f t="shared" ref="F544:F549" si="33">TRUNC(D544*E544,2)</f>
        <v>0</v>
      </c>
    </row>
    <row r="545" spans="1:6" ht="22.5" x14ac:dyDescent="0.25">
      <c r="A545" s="57" t="s">
        <v>1209</v>
      </c>
      <c r="B545" s="93" t="s">
        <v>1210</v>
      </c>
      <c r="C545" s="94" t="s">
        <v>23</v>
      </c>
      <c r="D545" s="95">
        <v>1.575</v>
      </c>
      <c r="E545" s="96"/>
      <c r="F545" s="97">
        <f t="shared" si="33"/>
        <v>0</v>
      </c>
    </row>
    <row r="546" spans="1:6" x14ac:dyDescent="0.25">
      <c r="A546" s="57">
        <v>88315</v>
      </c>
      <c r="B546" s="93" t="s">
        <v>1184</v>
      </c>
      <c r="C546" s="94" t="s">
        <v>10</v>
      </c>
      <c r="D546" s="95">
        <v>2.25</v>
      </c>
      <c r="E546" s="96"/>
      <c r="F546" s="97">
        <f t="shared" si="33"/>
        <v>0</v>
      </c>
    </row>
    <row r="547" spans="1:6" ht="22.5" x14ac:dyDescent="0.25">
      <c r="A547" s="57">
        <v>88251</v>
      </c>
      <c r="B547" s="93" t="s">
        <v>941</v>
      </c>
      <c r="C547" s="94" t="s">
        <v>10</v>
      </c>
      <c r="D547" s="95">
        <v>4.5</v>
      </c>
      <c r="E547" s="96"/>
      <c r="F547" s="97">
        <f t="shared" si="33"/>
        <v>0</v>
      </c>
    </row>
    <row r="548" spans="1:6" ht="22.5" x14ac:dyDescent="0.25">
      <c r="A548" s="57" t="s">
        <v>577</v>
      </c>
      <c r="B548" s="93" t="s">
        <v>1219</v>
      </c>
      <c r="C548" s="94" t="s">
        <v>178</v>
      </c>
      <c r="D548" s="95">
        <v>4.5</v>
      </c>
      <c r="E548" s="96"/>
      <c r="F548" s="97">
        <f t="shared" si="33"/>
        <v>0</v>
      </c>
    </row>
    <row r="549" spans="1:6" ht="15.75" thickBot="1" x14ac:dyDescent="0.3">
      <c r="A549" s="57" t="s">
        <v>573</v>
      </c>
      <c r="B549" s="93" t="s">
        <v>1217</v>
      </c>
      <c r="C549" s="94" t="s">
        <v>178</v>
      </c>
      <c r="D549" s="95">
        <v>4.5</v>
      </c>
      <c r="E549" s="96"/>
      <c r="F549" s="97">
        <f t="shared" si="33"/>
        <v>0</v>
      </c>
    </row>
    <row r="550" spans="1:6" ht="15.75" thickBot="1" x14ac:dyDescent="0.3">
      <c r="A550" s="100"/>
      <c r="B550" s="101"/>
      <c r="C550" s="101"/>
      <c r="D550" s="102"/>
      <c r="E550" s="103" t="s">
        <v>12</v>
      </c>
      <c r="F550" s="104">
        <f>SUM(F544:F549)</f>
        <v>0</v>
      </c>
    </row>
    <row r="551" spans="1:6" ht="15.75" thickBot="1" x14ac:dyDescent="0.3">
      <c r="A551" s="105"/>
      <c r="B551" s="105"/>
      <c r="C551" s="105"/>
      <c r="D551" s="105"/>
      <c r="E551" s="105"/>
      <c r="F551" s="105"/>
    </row>
    <row r="552" spans="1:6" ht="15.75" thickBot="1" x14ac:dyDescent="0.3">
      <c r="A552" s="76"/>
      <c r="B552" s="77" t="s">
        <v>1</v>
      </c>
      <c r="C552" s="75"/>
      <c r="D552" s="75"/>
      <c r="E552" s="30"/>
      <c r="F552" s="30"/>
    </row>
    <row r="553" spans="1:6" ht="15.75" thickBot="1" x14ac:dyDescent="0.3">
      <c r="A553" s="78"/>
      <c r="B553" s="79" t="s">
        <v>2</v>
      </c>
      <c r="C553" s="75"/>
      <c r="D553" s="75"/>
      <c r="E553" s="80" t="s">
        <v>3</v>
      </c>
      <c r="F553" s="81"/>
    </row>
    <row r="554" spans="1:6" ht="45.75" thickBot="1" x14ac:dyDescent="0.3">
      <c r="A554" s="82" t="s">
        <v>639</v>
      </c>
      <c r="B554" s="83" t="s">
        <v>640</v>
      </c>
      <c r="C554" s="84"/>
      <c r="D554" s="85"/>
      <c r="E554" s="86"/>
      <c r="F554" s="87" t="s">
        <v>831</v>
      </c>
    </row>
    <row r="555" spans="1:6" x14ac:dyDescent="0.25">
      <c r="A555" s="88" t="s">
        <v>4</v>
      </c>
      <c r="B555" s="89" t="s">
        <v>5</v>
      </c>
      <c r="C555" s="89" t="s">
        <v>6</v>
      </c>
      <c r="D555" s="90" t="s">
        <v>7</v>
      </c>
      <c r="E555" s="91" t="s">
        <v>8</v>
      </c>
      <c r="F555" s="92" t="s">
        <v>9</v>
      </c>
    </row>
    <row r="556" spans="1:6" ht="22.5" x14ac:dyDescent="0.25">
      <c r="A556" s="57" t="s">
        <v>1220</v>
      </c>
      <c r="B556" s="93" t="s">
        <v>1221</v>
      </c>
      <c r="C556" s="94" t="s">
        <v>22</v>
      </c>
      <c r="D556" s="95">
        <v>2.125</v>
      </c>
      <c r="E556" s="96"/>
      <c r="F556" s="97">
        <f t="shared" ref="F556:F568" si="34">TRUNC(D556*E556,2)</f>
        <v>0</v>
      </c>
    </row>
    <row r="557" spans="1:6" ht="22.5" x14ac:dyDescent="0.25">
      <c r="A557" s="57" t="s">
        <v>1220</v>
      </c>
      <c r="B557" s="93" t="s">
        <v>1221</v>
      </c>
      <c r="C557" s="94" t="s">
        <v>23</v>
      </c>
      <c r="D557" s="95">
        <v>1.125</v>
      </c>
      <c r="E557" s="96"/>
      <c r="F557" s="97">
        <f t="shared" si="34"/>
        <v>0</v>
      </c>
    </row>
    <row r="558" spans="1:6" x14ac:dyDescent="0.25">
      <c r="A558" s="57">
        <v>88315</v>
      </c>
      <c r="B558" s="93" t="s">
        <v>1184</v>
      </c>
      <c r="C558" s="94" t="s">
        <v>10</v>
      </c>
      <c r="D558" s="95">
        <v>3.3929999999999998</v>
      </c>
      <c r="E558" s="96"/>
      <c r="F558" s="97">
        <f t="shared" si="34"/>
        <v>0</v>
      </c>
    </row>
    <row r="559" spans="1:6" ht="22.5" x14ac:dyDescent="0.25">
      <c r="A559" s="57">
        <v>88251</v>
      </c>
      <c r="B559" s="93" t="s">
        <v>941</v>
      </c>
      <c r="C559" s="94" t="s">
        <v>10</v>
      </c>
      <c r="D559" s="95">
        <v>4.5</v>
      </c>
      <c r="E559" s="96"/>
      <c r="F559" s="97">
        <f t="shared" si="34"/>
        <v>0</v>
      </c>
    </row>
    <row r="560" spans="1:6" x14ac:dyDescent="0.25">
      <c r="A560" s="57">
        <v>88316</v>
      </c>
      <c r="B560" s="93" t="s">
        <v>11</v>
      </c>
      <c r="C560" s="94" t="s">
        <v>10</v>
      </c>
      <c r="D560" s="95">
        <v>13.148999999999999</v>
      </c>
      <c r="E560" s="96"/>
      <c r="F560" s="97">
        <f t="shared" si="34"/>
        <v>0</v>
      </c>
    </row>
    <row r="561" spans="1:6" x14ac:dyDescent="0.25">
      <c r="A561" s="57">
        <v>88245</v>
      </c>
      <c r="B561" s="93" t="s">
        <v>1124</v>
      </c>
      <c r="C561" s="94" t="s">
        <v>10</v>
      </c>
      <c r="D561" s="95">
        <v>9.7199999999999989</v>
      </c>
      <c r="E561" s="96"/>
      <c r="F561" s="97">
        <f t="shared" si="34"/>
        <v>0</v>
      </c>
    </row>
    <row r="562" spans="1:6" ht="22.5" x14ac:dyDescent="0.25">
      <c r="A562" s="57" t="s">
        <v>577</v>
      </c>
      <c r="B562" s="93" t="s">
        <v>1219</v>
      </c>
      <c r="C562" s="94" t="s">
        <v>178</v>
      </c>
      <c r="D562" s="95">
        <v>4.5</v>
      </c>
      <c r="E562" s="96"/>
      <c r="F562" s="97">
        <f t="shared" si="34"/>
        <v>0</v>
      </c>
    </row>
    <row r="563" spans="1:6" ht="22.5" x14ac:dyDescent="0.25">
      <c r="A563" s="57" t="s">
        <v>1222</v>
      </c>
      <c r="B563" s="93" t="s">
        <v>1223</v>
      </c>
      <c r="C563" s="94" t="s">
        <v>51</v>
      </c>
      <c r="D563" s="95">
        <v>1</v>
      </c>
      <c r="E563" s="96"/>
      <c r="F563" s="97">
        <f t="shared" si="34"/>
        <v>0</v>
      </c>
    </row>
    <row r="564" spans="1:6" ht="22.5" x14ac:dyDescent="0.25">
      <c r="A564" s="57" t="s">
        <v>1224</v>
      </c>
      <c r="B564" s="93" t="s">
        <v>1225</v>
      </c>
      <c r="C564" s="94" t="s">
        <v>179</v>
      </c>
      <c r="D564" s="95">
        <v>64.8</v>
      </c>
      <c r="E564" s="96"/>
      <c r="F564" s="97">
        <f t="shared" si="34"/>
        <v>0</v>
      </c>
    </row>
    <row r="565" spans="1:6" ht="22.5" x14ac:dyDescent="0.25">
      <c r="A565" s="57">
        <v>92921</v>
      </c>
      <c r="B565" s="93" t="s">
        <v>964</v>
      </c>
      <c r="C565" s="94" t="s">
        <v>179</v>
      </c>
      <c r="D565" s="95">
        <v>240.39722</v>
      </c>
      <c r="E565" s="96"/>
      <c r="F565" s="97">
        <f t="shared" si="34"/>
        <v>0</v>
      </c>
    </row>
    <row r="566" spans="1:6" x14ac:dyDescent="0.25">
      <c r="A566" s="57">
        <v>94970</v>
      </c>
      <c r="B566" s="93" t="s">
        <v>825</v>
      </c>
      <c r="C566" s="94" t="s">
        <v>28</v>
      </c>
      <c r="D566" s="95">
        <v>4.9800000000000004</v>
      </c>
      <c r="E566" s="96"/>
      <c r="F566" s="97">
        <f t="shared" si="34"/>
        <v>0</v>
      </c>
    </row>
    <row r="567" spans="1:6" x14ac:dyDescent="0.25">
      <c r="A567" s="57">
        <v>90099</v>
      </c>
      <c r="B567" s="93" t="s">
        <v>1226</v>
      </c>
      <c r="C567" s="94" t="s">
        <v>28</v>
      </c>
      <c r="D567" s="95">
        <v>4.9800000000000004</v>
      </c>
      <c r="E567" s="96"/>
      <c r="F567" s="97">
        <f t="shared" si="34"/>
        <v>0</v>
      </c>
    </row>
    <row r="568" spans="1:6" ht="15.75" thickBot="1" x14ac:dyDescent="0.3">
      <c r="A568" s="57" t="s">
        <v>573</v>
      </c>
      <c r="B568" s="93" t="s">
        <v>1217</v>
      </c>
      <c r="C568" s="94" t="s">
        <v>28</v>
      </c>
      <c r="D568" s="95">
        <v>4.5</v>
      </c>
      <c r="E568" s="96"/>
      <c r="F568" s="97">
        <f t="shared" si="34"/>
        <v>0</v>
      </c>
    </row>
    <row r="569" spans="1:6" ht="15.75" thickBot="1" x14ac:dyDescent="0.3">
      <c r="A569" s="100"/>
      <c r="B569" s="101"/>
      <c r="C569" s="101"/>
      <c r="D569" s="102"/>
      <c r="E569" s="103" t="s">
        <v>12</v>
      </c>
      <c r="F569" s="104">
        <f>SUM(F556:F568)</f>
        <v>0</v>
      </c>
    </row>
    <row r="570" spans="1:6" ht="15.75" thickBot="1" x14ac:dyDescent="0.3">
      <c r="A570" s="105"/>
      <c r="B570" s="105"/>
      <c r="C570" s="105"/>
      <c r="D570" s="105"/>
      <c r="E570" s="105"/>
      <c r="F570" s="105"/>
    </row>
    <row r="571" spans="1:6" ht="15.75" thickBot="1" x14ac:dyDescent="0.3">
      <c r="A571" s="76"/>
      <c r="B571" s="77" t="s">
        <v>1</v>
      </c>
      <c r="C571" s="75"/>
      <c r="D571" s="75"/>
      <c r="E571" s="30"/>
      <c r="F571" s="30"/>
    </row>
    <row r="572" spans="1:6" ht="15.75" thickBot="1" x14ac:dyDescent="0.3">
      <c r="A572" s="78"/>
      <c r="B572" s="79" t="s">
        <v>2</v>
      </c>
      <c r="C572" s="75"/>
      <c r="D572" s="75"/>
      <c r="E572" s="80" t="s">
        <v>3</v>
      </c>
      <c r="F572" s="81"/>
    </row>
    <row r="573" spans="1:6" ht="23.25" thickBot="1" x14ac:dyDescent="0.3">
      <c r="A573" s="82" t="s">
        <v>641</v>
      </c>
      <c r="B573" s="83" t="s">
        <v>642</v>
      </c>
      <c r="C573" s="84"/>
      <c r="D573" s="85"/>
      <c r="E573" s="86"/>
      <c r="F573" s="87" t="s">
        <v>831</v>
      </c>
    </row>
    <row r="574" spans="1:6" x14ac:dyDescent="0.25">
      <c r="A574" s="88" t="s">
        <v>4</v>
      </c>
      <c r="B574" s="89" t="s">
        <v>5</v>
      </c>
      <c r="C574" s="89" t="s">
        <v>6</v>
      </c>
      <c r="D574" s="90" t="s">
        <v>7</v>
      </c>
      <c r="E574" s="91" t="s">
        <v>8</v>
      </c>
      <c r="F574" s="92" t="s">
        <v>9</v>
      </c>
    </row>
    <row r="575" spans="1:6" ht="22.5" x14ac:dyDescent="0.25">
      <c r="A575" s="57" t="s">
        <v>1209</v>
      </c>
      <c r="B575" s="93" t="s">
        <v>1210</v>
      </c>
      <c r="C575" s="94" t="s">
        <v>22</v>
      </c>
      <c r="D575" s="95">
        <v>9.4696969696969696E-2</v>
      </c>
      <c r="E575" s="96"/>
      <c r="F575" s="97">
        <f t="shared" ref="F575:F576" si="35">TRUNC(D575*E575,2)</f>
        <v>0</v>
      </c>
    </row>
    <row r="576" spans="1:6" ht="15.75" thickBot="1" x14ac:dyDescent="0.3">
      <c r="A576" s="57">
        <v>88316</v>
      </c>
      <c r="B576" s="93" t="s">
        <v>11</v>
      </c>
      <c r="C576" s="94" t="s">
        <v>10</v>
      </c>
      <c r="D576" s="95">
        <v>0.28409090909090906</v>
      </c>
      <c r="E576" s="96"/>
      <c r="F576" s="97">
        <f t="shared" si="35"/>
        <v>0</v>
      </c>
    </row>
    <row r="577" spans="1:6" ht="15.75" thickBot="1" x14ac:dyDescent="0.3">
      <c r="A577" s="100"/>
      <c r="B577" s="101"/>
      <c r="C577" s="101"/>
      <c r="D577" s="102"/>
      <c r="E577" s="103" t="s">
        <v>12</v>
      </c>
      <c r="F577" s="104">
        <f>SUM(F575:F576)</f>
        <v>0</v>
      </c>
    </row>
    <row r="578" spans="1:6" ht="15.75" thickBot="1" x14ac:dyDescent="0.3">
      <c r="A578" s="105"/>
      <c r="B578" s="105"/>
      <c r="C578" s="105"/>
      <c r="D578" s="105"/>
      <c r="E578" s="105"/>
      <c r="F578" s="105"/>
    </row>
    <row r="579" spans="1:6" ht="15.75" thickBot="1" x14ac:dyDescent="0.3">
      <c r="A579" s="76"/>
      <c r="B579" s="77" t="s">
        <v>1</v>
      </c>
      <c r="C579" s="75"/>
      <c r="D579" s="75"/>
      <c r="E579" s="30"/>
      <c r="F579" s="30"/>
    </row>
    <row r="580" spans="1:6" ht="15.75" thickBot="1" x14ac:dyDescent="0.3">
      <c r="A580" s="78"/>
      <c r="B580" s="79" t="s">
        <v>2</v>
      </c>
      <c r="C580" s="75"/>
      <c r="D580" s="75"/>
      <c r="E580" s="80" t="s">
        <v>3</v>
      </c>
      <c r="F580" s="81"/>
    </row>
    <row r="581" spans="1:6" ht="23.25" thickBot="1" x14ac:dyDescent="0.3">
      <c r="A581" s="82" t="s">
        <v>643</v>
      </c>
      <c r="B581" s="83" t="s">
        <v>644</v>
      </c>
      <c r="C581" s="84"/>
      <c r="D581" s="85"/>
      <c r="E581" s="86"/>
      <c r="F581" s="87" t="s">
        <v>831</v>
      </c>
    </row>
    <row r="582" spans="1:6" x14ac:dyDescent="0.25">
      <c r="A582" s="88" t="s">
        <v>4</v>
      </c>
      <c r="B582" s="89" t="s">
        <v>5</v>
      </c>
      <c r="C582" s="89" t="s">
        <v>6</v>
      </c>
      <c r="D582" s="90" t="s">
        <v>7</v>
      </c>
      <c r="E582" s="91" t="s">
        <v>8</v>
      </c>
      <c r="F582" s="92" t="s">
        <v>9</v>
      </c>
    </row>
    <row r="583" spans="1:6" ht="22.5" x14ac:dyDescent="0.25">
      <c r="A583" s="57" t="s">
        <v>1209</v>
      </c>
      <c r="B583" s="93" t="s">
        <v>1210</v>
      </c>
      <c r="C583" s="94" t="s">
        <v>22</v>
      </c>
      <c r="D583" s="95">
        <v>0.17499999999999999</v>
      </c>
      <c r="E583" s="96"/>
      <c r="F583" s="97">
        <f t="shared" ref="F583:F587" si="36">TRUNC(D583*E583,2)</f>
        <v>0</v>
      </c>
    </row>
    <row r="584" spans="1:6" ht="22.5" x14ac:dyDescent="0.25">
      <c r="A584" s="57" t="s">
        <v>1209</v>
      </c>
      <c r="B584" s="93" t="s">
        <v>1210</v>
      </c>
      <c r="C584" s="94" t="s">
        <v>23</v>
      </c>
      <c r="D584" s="95">
        <v>0.40833333333333333</v>
      </c>
      <c r="E584" s="96"/>
      <c r="F584" s="97">
        <f t="shared" si="36"/>
        <v>0</v>
      </c>
    </row>
    <row r="585" spans="1:6" x14ac:dyDescent="0.25">
      <c r="A585" s="57">
        <v>88316</v>
      </c>
      <c r="B585" s="93" t="s">
        <v>11</v>
      </c>
      <c r="C585" s="94" t="s">
        <v>10</v>
      </c>
      <c r="D585" s="95">
        <v>0.25280000000000002</v>
      </c>
      <c r="E585" s="96"/>
      <c r="F585" s="97">
        <f t="shared" si="36"/>
        <v>0</v>
      </c>
    </row>
    <row r="586" spans="1:6" x14ac:dyDescent="0.25">
      <c r="A586" s="57">
        <v>94970</v>
      </c>
      <c r="B586" s="93" t="s">
        <v>825</v>
      </c>
      <c r="C586" s="94" t="s">
        <v>28</v>
      </c>
      <c r="D586" s="95">
        <v>1.7999999999999999E-2</v>
      </c>
      <c r="E586" s="96"/>
      <c r="F586" s="97">
        <f t="shared" si="36"/>
        <v>0</v>
      </c>
    </row>
    <row r="587" spans="1:6" ht="15.75" thickBot="1" x14ac:dyDescent="0.3">
      <c r="A587" s="57">
        <v>93358</v>
      </c>
      <c r="B587" s="93" t="s">
        <v>1216</v>
      </c>
      <c r="C587" s="94" t="s">
        <v>28</v>
      </c>
      <c r="D587" s="95">
        <v>1.7999999999999999E-2</v>
      </c>
      <c r="E587" s="96"/>
      <c r="F587" s="97">
        <f t="shared" si="36"/>
        <v>0</v>
      </c>
    </row>
    <row r="588" spans="1:6" ht="15.75" thickBot="1" x14ac:dyDescent="0.3">
      <c r="A588" s="100"/>
      <c r="B588" s="101"/>
      <c r="C588" s="101"/>
      <c r="D588" s="102"/>
      <c r="E588" s="103" t="s">
        <v>12</v>
      </c>
      <c r="F588" s="104">
        <f>SUM(F583:F587)</f>
        <v>0</v>
      </c>
    </row>
    <row r="589" spans="1:6" ht="15.75" thickBot="1" x14ac:dyDescent="0.3">
      <c r="A589" s="105"/>
      <c r="B589" s="105"/>
      <c r="C589" s="105"/>
      <c r="D589" s="105"/>
      <c r="E589" s="105"/>
      <c r="F589" s="105"/>
    </row>
    <row r="590" spans="1:6" ht="15.75" thickBot="1" x14ac:dyDescent="0.3">
      <c r="A590" s="76"/>
      <c r="B590" s="77" t="s">
        <v>1</v>
      </c>
      <c r="C590" s="75"/>
      <c r="D590" s="75"/>
      <c r="E590" s="30"/>
      <c r="F590" s="30"/>
    </row>
    <row r="591" spans="1:6" ht="15.75" thickBot="1" x14ac:dyDescent="0.3">
      <c r="A591" s="78"/>
      <c r="B591" s="79" t="s">
        <v>2</v>
      </c>
      <c r="C591" s="75"/>
      <c r="D591" s="75"/>
      <c r="E591" s="80" t="s">
        <v>3</v>
      </c>
      <c r="F591" s="81"/>
    </row>
    <row r="592" spans="1:6" ht="34.5" thickBot="1" x14ac:dyDescent="0.3">
      <c r="A592" s="82" t="s">
        <v>645</v>
      </c>
      <c r="B592" s="83" t="s">
        <v>646</v>
      </c>
      <c r="C592" s="84"/>
      <c r="D592" s="85"/>
      <c r="E592" s="86"/>
      <c r="F592" s="87" t="s">
        <v>831</v>
      </c>
    </row>
    <row r="593" spans="1:6" x14ac:dyDescent="0.25">
      <c r="A593" s="88" t="s">
        <v>4</v>
      </c>
      <c r="B593" s="89" t="s">
        <v>5</v>
      </c>
      <c r="C593" s="89" t="s">
        <v>6</v>
      </c>
      <c r="D593" s="90" t="s">
        <v>7</v>
      </c>
      <c r="E593" s="91" t="s">
        <v>8</v>
      </c>
      <c r="F593" s="92" t="s">
        <v>9</v>
      </c>
    </row>
    <row r="594" spans="1:6" ht="22.5" x14ac:dyDescent="0.25">
      <c r="A594" s="57" t="s">
        <v>1209</v>
      </c>
      <c r="B594" s="93" t="s">
        <v>1210</v>
      </c>
      <c r="C594" s="94" t="s">
        <v>22</v>
      </c>
      <c r="D594" s="95">
        <v>2.7777777777777776E-2</v>
      </c>
      <c r="E594" s="96"/>
      <c r="F594" s="97">
        <f t="shared" ref="F594:F601" si="37">TRUNC(D594*E594,2)</f>
        <v>0</v>
      </c>
    </row>
    <row r="595" spans="1:6" x14ac:dyDescent="0.25">
      <c r="A595" s="57" t="s">
        <v>862</v>
      </c>
      <c r="B595" s="93" t="s">
        <v>911</v>
      </c>
      <c r="C595" s="94" t="s">
        <v>22</v>
      </c>
      <c r="D595" s="95">
        <v>2.7777777777777776E-2</v>
      </c>
      <c r="E595" s="96"/>
      <c r="F595" s="97">
        <f t="shared" si="37"/>
        <v>0</v>
      </c>
    </row>
    <row r="596" spans="1:6" x14ac:dyDescent="0.25">
      <c r="A596" s="57" t="s">
        <v>1227</v>
      </c>
      <c r="B596" s="93" t="s">
        <v>1228</v>
      </c>
      <c r="C596" s="94" t="s">
        <v>22</v>
      </c>
      <c r="D596" s="95">
        <v>2.7777777777777776E-2</v>
      </c>
      <c r="E596" s="96"/>
      <c r="F596" s="97">
        <f t="shared" si="37"/>
        <v>0</v>
      </c>
    </row>
    <row r="597" spans="1:6" x14ac:dyDescent="0.25">
      <c r="A597" s="57">
        <v>88309</v>
      </c>
      <c r="B597" s="93" t="s">
        <v>41</v>
      </c>
      <c r="C597" s="94" t="s">
        <v>10</v>
      </c>
      <c r="D597" s="95">
        <v>2.7777777777777776E-2</v>
      </c>
      <c r="E597" s="96"/>
      <c r="F597" s="97">
        <f t="shared" si="37"/>
        <v>0</v>
      </c>
    </row>
    <row r="598" spans="1:6" x14ac:dyDescent="0.25">
      <c r="A598" s="57">
        <v>88316</v>
      </c>
      <c r="B598" s="93" t="s">
        <v>11</v>
      </c>
      <c r="C598" s="94" t="s">
        <v>10</v>
      </c>
      <c r="D598" s="95">
        <v>0.1388888888888889</v>
      </c>
      <c r="E598" s="96"/>
      <c r="F598" s="97">
        <f t="shared" si="37"/>
        <v>0</v>
      </c>
    </row>
    <row r="599" spans="1:6" x14ac:dyDescent="0.25">
      <c r="A599" s="57" t="s">
        <v>1229</v>
      </c>
      <c r="B599" s="93" t="s">
        <v>1230</v>
      </c>
      <c r="C599" s="94" t="s">
        <v>179</v>
      </c>
      <c r="D599" s="95">
        <v>0.10292</v>
      </c>
      <c r="E599" s="96"/>
      <c r="F599" s="97">
        <f t="shared" si="37"/>
        <v>0</v>
      </c>
    </row>
    <row r="600" spans="1:6" ht="18" customHeight="1" x14ac:dyDescent="0.25">
      <c r="A600" s="57" t="s">
        <v>1231</v>
      </c>
      <c r="B600" s="93" t="s">
        <v>1232</v>
      </c>
      <c r="C600" s="94" t="s">
        <v>51</v>
      </c>
      <c r="D600" s="95">
        <v>1</v>
      </c>
      <c r="E600" s="96"/>
      <c r="F600" s="97">
        <f t="shared" si="37"/>
        <v>0</v>
      </c>
    </row>
    <row r="601" spans="1:6" ht="15.75" thickBot="1" x14ac:dyDescent="0.3">
      <c r="A601" s="57" t="s">
        <v>1233</v>
      </c>
      <c r="B601" s="93" t="s">
        <v>1234</v>
      </c>
      <c r="C601" s="94" t="s">
        <v>51</v>
      </c>
      <c r="D601" s="95">
        <v>3.4099999999999998E-3</v>
      </c>
      <c r="E601" s="96"/>
      <c r="F601" s="97">
        <f t="shared" si="37"/>
        <v>0</v>
      </c>
    </row>
    <row r="602" spans="1:6" ht="15.75" thickBot="1" x14ac:dyDescent="0.3">
      <c r="A602" s="100"/>
      <c r="B602" s="101"/>
      <c r="C602" s="101"/>
      <c r="D602" s="102"/>
      <c r="E602" s="103" t="s">
        <v>12</v>
      </c>
      <c r="F602" s="104">
        <f>SUM(F594:F601)</f>
        <v>0</v>
      </c>
    </row>
    <row r="603" spans="1:6" ht="15.75" thickBot="1" x14ac:dyDescent="0.3">
      <c r="A603" s="105"/>
      <c r="B603" s="105"/>
      <c r="C603" s="105"/>
      <c r="D603" s="105"/>
      <c r="E603" s="105"/>
      <c r="F603" s="105"/>
    </row>
    <row r="604" spans="1:6" ht="15.75" thickBot="1" x14ac:dyDescent="0.3">
      <c r="A604" s="76"/>
      <c r="B604" s="77" t="s">
        <v>1</v>
      </c>
      <c r="C604" s="75"/>
      <c r="D604" s="75"/>
      <c r="E604" s="30"/>
      <c r="F604" s="30"/>
    </row>
    <row r="605" spans="1:6" ht="15.75" thickBot="1" x14ac:dyDescent="0.3">
      <c r="A605" s="78"/>
      <c r="B605" s="79" t="s">
        <v>2</v>
      </c>
      <c r="C605" s="75"/>
      <c r="D605" s="75"/>
      <c r="E605" s="80" t="s">
        <v>3</v>
      </c>
      <c r="F605" s="81"/>
    </row>
    <row r="606" spans="1:6" ht="34.5" thickBot="1" x14ac:dyDescent="0.3">
      <c r="A606" s="82" t="s">
        <v>647</v>
      </c>
      <c r="B606" s="83" t="s">
        <v>648</v>
      </c>
      <c r="C606" s="84"/>
      <c r="D606" s="85"/>
      <c r="E606" s="86"/>
      <c r="F606" s="87" t="s">
        <v>831</v>
      </c>
    </row>
    <row r="607" spans="1:6" x14ac:dyDescent="0.25">
      <c r="A607" s="88" t="s">
        <v>4</v>
      </c>
      <c r="B607" s="89" t="s">
        <v>5</v>
      </c>
      <c r="C607" s="89" t="s">
        <v>6</v>
      </c>
      <c r="D607" s="90" t="s">
        <v>7</v>
      </c>
      <c r="E607" s="91" t="s">
        <v>8</v>
      </c>
      <c r="F607" s="92" t="s">
        <v>9</v>
      </c>
    </row>
    <row r="608" spans="1:6" ht="22.5" x14ac:dyDescent="0.25">
      <c r="A608" s="57" t="s">
        <v>1209</v>
      </c>
      <c r="B608" s="93" t="s">
        <v>1210</v>
      </c>
      <c r="C608" s="94" t="s">
        <v>22</v>
      </c>
      <c r="D608" s="95">
        <v>2.7777777777777776E-2</v>
      </c>
      <c r="E608" s="96"/>
      <c r="F608" s="97">
        <f t="shared" ref="F608:F615" si="38">TRUNC(D608*E608,2)</f>
        <v>0</v>
      </c>
    </row>
    <row r="609" spans="1:6" x14ac:dyDescent="0.25">
      <c r="A609" s="57" t="s">
        <v>862</v>
      </c>
      <c r="B609" s="93" t="s">
        <v>911</v>
      </c>
      <c r="C609" s="94" t="s">
        <v>22</v>
      </c>
      <c r="D609" s="95">
        <v>2.7777777777777776E-2</v>
      </c>
      <c r="E609" s="96"/>
      <c r="F609" s="97">
        <f t="shared" si="38"/>
        <v>0</v>
      </c>
    </row>
    <row r="610" spans="1:6" x14ac:dyDescent="0.25">
      <c r="A610" s="57" t="s">
        <v>1227</v>
      </c>
      <c r="B610" s="93" t="s">
        <v>1228</v>
      </c>
      <c r="C610" s="94" t="s">
        <v>22</v>
      </c>
      <c r="D610" s="95">
        <v>2.7777777777777776E-2</v>
      </c>
      <c r="E610" s="96"/>
      <c r="F610" s="97">
        <f t="shared" si="38"/>
        <v>0</v>
      </c>
    </row>
    <row r="611" spans="1:6" x14ac:dyDescent="0.25">
      <c r="A611" s="57">
        <v>88309</v>
      </c>
      <c r="B611" s="93" t="s">
        <v>41</v>
      </c>
      <c r="C611" s="94" t="s">
        <v>10</v>
      </c>
      <c r="D611" s="95">
        <v>2.7777777777777776E-2</v>
      </c>
      <c r="E611" s="96"/>
      <c r="F611" s="97">
        <f t="shared" si="38"/>
        <v>0</v>
      </c>
    </row>
    <row r="612" spans="1:6" x14ac:dyDescent="0.25">
      <c r="A612" s="57">
        <v>88316</v>
      </c>
      <c r="B612" s="93" t="s">
        <v>11</v>
      </c>
      <c r="C612" s="94" t="s">
        <v>10</v>
      </c>
      <c r="D612" s="95">
        <v>0.1388888888888889</v>
      </c>
      <c r="E612" s="96"/>
      <c r="F612" s="97">
        <f t="shared" si="38"/>
        <v>0</v>
      </c>
    </row>
    <row r="613" spans="1:6" x14ac:dyDescent="0.25">
      <c r="A613" s="57" t="s">
        <v>1229</v>
      </c>
      <c r="B613" s="93" t="s">
        <v>1230</v>
      </c>
      <c r="C613" s="94" t="s">
        <v>179</v>
      </c>
      <c r="D613" s="95">
        <v>0.10292</v>
      </c>
      <c r="E613" s="96"/>
      <c r="F613" s="97">
        <f t="shared" si="38"/>
        <v>0</v>
      </c>
    </row>
    <row r="614" spans="1:6" ht="18" customHeight="1" x14ac:dyDescent="0.25">
      <c r="A614" s="57" t="s">
        <v>1231</v>
      </c>
      <c r="B614" s="93" t="s">
        <v>1232</v>
      </c>
      <c r="C614" s="94" t="s">
        <v>51</v>
      </c>
      <c r="D614" s="95">
        <v>1</v>
      </c>
      <c r="E614" s="96"/>
      <c r="F614" s="97">
        <f t="shared" si="38"/>
        <v>0</v>
      </c>
    </row>
    <row r="615" spans="1:6" ht="15.75" thickBot="1" x14ac:dyDescent="0.3">
      <c r="A615" s="57" t="s">
        <v>1233</v>
      </c>
      <c r="B615" s="93" t="s">
        <v>1234</v>
      </c>
      <c r="C615" s="94" t="s">
        <v>51</v>
      </c>
      <c r="D615" s="95">
        <v>3.4099999999999998E-3</v>
      </c>
      <c r="E615" s="96"/>
      <c r="F615" s="97">
        <f t="shared" si="38"/>
        <v>0</v>
      </c>
    </row>
    <row r="616" spans="1:6" ht="15.75" thickBot="1" x14ac:dyDescent="0.3">
      <c r="A616" s="100"/>
      <c r="B616" s="101"/>
      <c r="C616" s="101"/>
      <c r="D616" s="102"/>
      <c r="E616" s="103" t="s">
        <v>12</v>
      </c>
      <c r="F616" s="104">
        <f>SUM(F608:F615)</f>
        <v>0</v>
      </c>
    </row>
    <row r="617" spans="1:6" ht="15.75" thickBot="1" x14ac:dyDescent="0.3">
      <c r="A617" s="105"/>
      <c r="B617" s="105"/>
      <c r="C617" s="105"/>
      <c r="D617" s="105"/>
      <c r="E617" s="105"/>
      <c r="F617" s="105"/>
    </row>
    <row r="618" spans="1:6" ht="15.75" thickBot="1" x14ac:dyDescent="0.3">
      <c r="A618" s="76"/>
      <c r="B618" s="77" t="s">
        <v>1</v>
      </c>
      <c r="C618" s="75"/>
      <c r="D618" s="75"/>
      <c r="E618" s="30"/>
      <c r="F618" s="30"/>
    </row>
    <row r="619" spans="1:6" ht="15.75" thickBot="1" x14ac:dyDescent="0.3">
      <c r="A619" s="78"/>
      <c r="B619" s="79" t="s">
        <v>2</v>
      </c>
      <c r="C619" s="75"/>
      <c r="D619" s="75"/>
      <c r="E619" s="80" t="s">
        <v>3</v>
      </c>
      <c r="F619" s="81"/>
    </row>
    <row r="620" spans="1:6" ht="23.25" thickBot="1" x14ac:dyDescent="0.3">
      <c r="A620" s="82" t="s">
        <v>649</v>
      </c>
      <c r="B620" s="83" t="s">
        <v>650</v>
      </c>
      <c r="C620" s="84"/>
      <c r="D620" s="85"/>
      <c r="E620" s="86"/>
      <c r="F620" s="87" t="s">
        <v>831</v>
      </c>
    </row>
    <row r="621" spans="1:6" x14ac:dyDescent="0.25">
      <c r="A621" s="88" t="s">
        <v>4</v>
      </c>
      <c r="B621" s="89" t="s">
        <v>5</v>
      </c>
      <c r="C621" s="89" t="s">
        <v>6</v>
      </c>
      <c r="D621" s="90" t="s">
        <v>7</v>
      </c>
      <c r="E621" s="91" t="s">
        <v>8</v>
      </c>
      <c r="F621" s="92" t="s">
        <v>9</v>
      </c>
    </row>
    <row r="622" spans="1:6" ht="22.5" x14ac:dyDescent="0.25">
      <c r="A622" s="57" t="s">
        <v>1209</v>
      </c>
      <c r="B622" s="93" t="s">
        <v>1210</v>
      </c>
      <c r="C622" s="94" t="s">
        <v>22</v>
      </c>
      <c r="D622" s="95">
        <v>5.0530570995452252E-2</v>
      </c>
      <c r="E622" s="96"/>
      <c r="F622" s="97">
        <f t="shared" ref="F622:F629" si="39">TRUNC(D622*E622,2)</f>
        <v>0</v>
      </c>
    </row>
    <row r="623" spans="1:6" x14ac:dyDescent="0.25">
      <c r="A623" s="57" t="s">
        <v>862</v>
      </c>
      <c r="B623" s="93" t="s">
        <v>911</v>
      </c>
      <c r="C623" s="94" t="s">
        <v>22</v>
      </c>
      <c r="D623" s="95">
        <v>5.0530570995452252E-2</v>
      </c>
      <c r="E623" s="96"/>
      <c r="F623" s="97">
        <f t="shared" si="39"/>
        <v>0</v>
      </c>
    </row>
    <row r="624" spans="1:6" x14ac:dyDescent="0.25">
      <c r="A624" s="57" t="s">
        <v>1227</v>
      </c>
      <c r="B624" s="93" t="s">
        <v>1228</v>
      </c>
      <c r="C624" s="94" t="s">
        <v>22</v>
      </c>
      <c r="D624" s="95">
        <v>5.0530570995452252E-2</v>
      </c>
      <c r="E624" s="96"/>
      <c r="F624" s="97">
        <f t="shared" si="39"/>
        <v>0</v>
      </c>
    </row>
    <row r="625" spans="1:6" x14ac:dyDescent="0.25">
      <c r="A625" s="57">
        <v>88309</v>
      </c>
      <c r="B625" s="93" t="s">
        <v>41</v>
      </c>
      <c r="C625" s="94" t="s">
        <v>10</v>
      </c>
      <c r="D625" s="95">
        <v>5.0530570995452252E-2</v>
      </c>
      <c r="E625" s="96"/>
      <c r="F625" s="97">
        <f t="shared" si="39"/>
        <v>0</v>
      </c>
    </row>
    <row r="626" spans="1:6" x14ac:dyDescent="0.25">
      <c r="A626" s="57">
        <v>88316</v>
      </c>
      <c r="B626" s="93" t="s">
        <v>11</v>
      </c>
      <c r="C626" s="94" t="s">
        <v>10</v>
      </c>
      <c r="D626" s="95">
        <v>0.25265285497726125</v>
      </c>
      <c r="E626" s="96"/>
      <c r="F626" s="97">
        <f t="shared" si="39"/>
        <v>0</v>
      </c>
    </row>
    <row r="627" spans="1:6" x14ac:dyDescent="0.25">
      <c r="A627" s="57" t="s">
        <v>1229</v>
      </c>
      <c r="B627" s="93" t="s">
        <v>1230</v>
      </c>
      <c r="C627" s="94" t="s">
        <v>179</v>
      </c>
      <c r="D627" s="95">
        <v>0.21778</v>
      </c>
      <c r="E627" s="96"/>
      <c r="F627" s="97">
        <f t="shared" si="39"/>
        <v>0</v>
      </c>
    </row>
    <row r="628" spans="1:6" x14ac:dyDescent="0.25">
      <c r="A628" s="57" t="s">
        <v>1235</v>
      </c>
      <c r="B628" s="93" t="s">
        <v>1236</v>
      </c>
      <c r="C628" s="94" t="s">
        <v>51</v>
      </c>
      <c r="D628" s="95">
        <v>1</v>
      </c>
      <c r="E628" s="96"/>
      <c r="F628" s="97">
        <f t="shared" si="39"/>
        <v>0</v>
      </c>
    </row>
    <row r="629" spans="1:6" ht="15.75" thickBot="1" x14ac:dyDescent="0.3">
      <c r="A629" s="57" t="s">
        <v>1237</v>
      </c>
      <c r="B629" s="93" t="s">
        <v>1238</v>
      </c>
      <c r="C629" s="94" t="s">
        <v>51</v>
      </c>
      <c r="D629" s="95">
        <v>5.2700000000000004E-3</v>
      </c>
      <c r="E629" s="96"/>
      <c r="F629" s="97">
        <f t="shared" si="39"/>
        <v>0</v>
      </c>
    </row>
    <row r="630" spans="1:6" ht="15.75" thickBot="1" x14ac:dyDescent="0.3">
      <c r="A630" s="100"/>
      <c r="B630" s="101"/>
      <c r="C630" s="101"/>
      <c r="D630" s="102"/>
      <c r="E630" s="103" t="s">
        <v>12</v>
      </c>
      <c r="F630" s="104">
        <f>SUM(F622:F629)</f>
        <v>0</v>
      </c>
    </row>
    <row r="631" spans="1:6" ht="15.75" thickBot="1" x14ac:dyDescent="0.3">
      <c r="A631" s="105"/>
      <c r="B631" s="105"/>
      <c r="C631" s="105"/>
      <c r="D631" s="105"/>
      <c r="E631" s="105"/>
      <c r="F631" s="105"/>
    </row>
    <row r="632" spans="1:6" ht="15.75" thickBot="1" x14ac:dyDescent="0.3">
      <c r="A632" s="76"/>
      <c r="B632" s="77" t="s">
        <v>1</v>
      </c>
      <c r="C632" s="75"/>
      <c r="D632" s="75"/>
      <c r="E632" s="30"/>
      <c r="F632" s="30"/>
    </row>
    <row r="633" spans="1:6" ht="15.75" thickBot="1" x14ac:dyDescent="0.3">
      <c r="A633" s="78"/>
      <c r="B633" s="79" t="s">
        <v>2</v>
      </c>
      <c r="C633" s="75"/>
      <c r="D633" s="75"/>
      <c r="E633" s="80" t="s">
        <v>3</v>
      </c>
      <c r="F633" s="81"/>
    </row>
    <row r="634" spans="1:6" ht="23.25" thickBot="1" x14ac:dyDescent="0.3">
      <c r="A634" s="82" t="s">
        <v>651</v>
      </c>
      <c r="B634" s="83" t="s">
        <v>652</v>
      </c>
      <c r="C634" s="84"/>
      <c r="D634" s="85"/>
      <c r="E634" s="86"/>
      <c r="F634" s="87" t="s">
        <v>831</v>
      </c>
    </row>
    <row r="635" spans="1:6" x14ac:dyDescent="0.25">
      <c r="A635" s="88" t="s">
        <v>4</v>
      </c>
      <c r="B635" s="89" t="s">
        <v>5</v>
      </c>
      <c r="C635" s="89" t="s">
        <v>6</v>
      </c>
      <c r="D635" s="90" t="s">
        <v>7</v>
      </c>
      <c r="E635" s="91" t="s">
        <v>8</v>
      </c>
      <c r="F635" s="92" t="s">
        <v>9</v>
      </c>
    </row>
    <row r="636" spans="1:6" ht="22.5" x14ac:dyDescent="0.25">
      <c r="A636" s="57" t="s">
        <v>1209</v>
      </c>
      <c r="B636" s="93" t="s">
        <v>1210</v>
      </c>
      <c r="C636" s="94" t="s">
        <v>22</v>
      </c>
      <c r="D636" s="95">
        <v>5.0530570995452252E-2</v>
      </c>
      <c r="E636" s="96"/>
      <c r="F636" s="97">
        <f t="shared" ref="F636:F643" si="40">TRUNC(D636*E636,2)</f>
        <v>0</v>
      </c>
    </row>
    <row r="637" spans="1:6" x14ac:dyDescent="0.25">
      <c r="A637" s="57" t="s">
        <v>862</v>
      </c>
      <c r="B637" s="93" t="s">
        <v>911</v>
      </c>
      <c r="C637" s="94" t="s">
        <v>22</v>
      </c>
      <c r="D637" s="95">
        <v>5.0530570995452252E-2</v>
      </c>
      <c r="E637" s="96"/>
      <c r="F637" s="97">
        <f t="shared" si="40"/>
        <v>0</v>
      </c>
    </row>
    <row r="638" spans="1:6" x14ac:dyDescent="0.25">
      <c r="A638" s="57" t="s">
        <v>1227</v>
      </c>
      <c r="B638" s="93" t="s">
        <v>1228</v>
      </c>
      <c r="C638" s="94" t="s">
        <v>22</v>
      </c>
      <c r="D638" s="95">
        <v>5.0530570995452252E-2</v>
      </c>
      <c r="E638" s="96"/>
      <c r="F638" s="97">
        <f t="shared" si="40"/>
        <v>0</v>
      </c>
    </row>
    <row r="639" spans="1:6" x14ac:dyDescent="0.25">
      <c r="A639" s="57">
        <v>88309</v>
      </c>
      <c r="B639" s="93" t="s">
        <v>41</v>
      </c>
      <c r="C639" s="94" t="s">
        <v>10</v>
      </c>
      <c r="D639" s="95">
        <v>5.0530570995452252E-2</v>
      </c>
      <c r="E639" s="96"/>
      <c r="F639" s="97">
        <f t="shared" si="40"/>
        <v>0</v>
      </c>
    </row>
    <row r="640" spans="1:6" x14ac:dyDescent="0.25">
      <c r="A640" s="57">
        <v>88316</v>
      </c>
      <c r="B640" s="93" t="s">
        <v>11</v>
      </c>
      <c r="C640" s="94" t="s">
        <v>10</v>
      </c>
      <c r="D640" s="95">
        <v>0.25265285497726125</v>
      </c>
      <c r="E640" s="96"/>
      <c r="F640" s="97">
        <f t="shared" si="40"/>
        <v>0</v>
      </c>
    </row>
    <row r="641" spans="1:6" x14ac:dyDescent="0.25">
      <c r="A641" s="57" t="s">
        <v>1229</v>
      </c>
      <c r="B641" s="93" t="s">
        <v>1230</v>
      </c>
      <c r="C641" s="94" t="s">
        <v>179</v>
      </c>
      <c r="D641" s="95">
        <v>0.21778</v>
      </c>
      <c r="E641" s="96"/>
      <c r="F641" s="97">
        <f t="shared" si="40"/>
        <v>0</v>
      </c>
    </row>
    <row r="642" spans="1:6" x14ac:dyDescent="0.25">
      <c r="A642" s="57" t="s">
        <v>1239</v>
      </c>
      <c r="B642" s="93" t="s">
        <v>1240</v>
      </c>
      <c r="C642" s="94" t="s">
        <v>51</v>
      </c>
      <c r="D642" s="95">
        <v>1</v>
      </c>
      <c r="E642" s="96"/>
      <c r="F642" s="97">
        <f t="shared" si="40"/>
        <v>0</v>
      </c>
    </row>
    <row r="643" spans="1:6" ht="15.75" thickBot="1" x14ac:dyDescent="0.3">
      <c r="A643" s="57" t="s">
        <v>1237</v>
      </c>
      <c r="B643" s="93" t="s">
        <v>1238</v>
      </c>
      <c r="C643" s="94" t="s">
        <v>51</v>
      </c>
      <c r="D643" s="95">
        <v>5.2700000000000004E-3</v>
      </c>
      <c r="E643" s="96"/>
      <c r="F643" s="97">
        <f t="shared" si="40"/>
        <v>0</v>
      </c>
    </row>
    <row r="644" spans="1:6" ht="15.75" thickBot="1" x14ac:dyDescent="0.3">
      <c r="A644" s="100"/>
      <c r="B644" s="101"/>
      <c r="C644" s="101"/>
      <c r="D644" s="102"/>
      <c r="E644" s="103" t="s">
        <v>12</v>
      </c>
      <c r="F644" s="104">
        <f>SUM(F636:F643)</f>
        <v>0</v>
      </c>
    </row>
    <row r="645" spans="1:6" ht="15.75" thickBot="1" x14ac:dyDescent="0.3">
      <c r="A645" s="105"/>
      <c r="B645" s="105"/>
      <c r="C645" s="105"/>
      <c r="D645" s="105"/>
      <c r="E645" s="105"/>
      <c r="F645" s="105"/>
    </row>
    <row r="646" spans="1:6" ht="15.75" thickBot="1" x14ac:dyDescent="0.3">
      <c r="A646" s="76"/>
      <c r="B646" s="77" t="s">
        <v>1</v>
      </c>
      <c r="C646" s="75"/>
      <c r="D646" s="75"/>
      <c r="E646" s="30"/>
      <c r="F646" s="30"/>
    </row>
    <row r="647" spans="1:6" ht="15.75" thickBot="1" x14ac:dyDescent="0.3">
      <c r="A647" s="78"/>
      <c r="B647" s="79" t="s">
        <v>2</v>
      </c>
      <c r="C647" s="75"/>
      <c r="D647" s="75"/>
      <c r="E647" s="80" t="s">
        <v>3</v>
      </c>
      <c r="F647" s="81"/>
    </row>
    <row r="648" spans="1:6" ht="34.5" thickBot="1" x14ac:dyDescent="0.3">
      <c r="A648" s="82" t="s">
        <v>653</v>
      </c>
      <c r="B648" s="83" t="s">
        <v>654</v>
      </c>
      <c r="C648" s="84"/>
      <c r="D648" s="85"/>
      <c r="E648" s="86"/>
      <c r="F648" s="87" t="s">
        <v>854</v>
      </c>
    </row>
    <row r="649" spans="1:6" x14ac:dyDescent="0.25">
      <c r="A649" s="88" t="s">
        <v>4</v>
      </c>
      <c r="B649" s="89" t="s">
        <v>5</v>
      </c>
      <c r="C649" s="89" t="s">
        <v>6</v>
      </c>
      <c r="D649" s="90" t="s">
        <v>7</v>
      </c>
      <c r="E649" s="91" t="s">
        <v>8</v>
      </c>
      <c r="F649" s="92" t="s">
        <v>9</v>
      </c>
    </row>
    <row r="650" spans="1:6" ht="22.5" x14ac:dyDescent="0.25">
      <c r="A650" s="57" t="s">
        <v>1209</v>
      </c>
      <c r="B650" s="93" t="s">
        <v>1210</v>
      </c>
      <c r="C650" s="94" t="s">
        <v>22</v>
      </c>
      <c r="D650" s="95">
        <v>2.6191723415400735E-3</v>
      </c>
      <c r="E650" s="96"/>
      <c r="F650" s="97">
        <f t="shared" ref="F650:F658" si="41">TRUNC(D650*E650,2)</f>
        <v>0</v>
      </c>
    </row>
    <row r="651" spans="1:6" ht="22.5" x14ac:dyDescent="0.25">
      <c r="A651" s="57" t="s">
        <v>1209</v>
      </c>
      <c r="B651" s="93" t="s">
        <v>1210</v>
      </c>
      <c r="C651" s="94" t="s">
        <v>23</v>
      </c>
      <c r="D651" s="95">
        <v>2.6191723415400735E-3</v>
      </c>
      <c r="E651" s="96"/>
      <c r="F651" s="97">
        <f t="shared" si="41"/>
        <v>0</v>
      </c>
    </row>
    <row r="652" spans="1:6" ht="22.5" x14ac:dyDescent="0.25">
      <c r="A652" s="57" t="s">
        <v>1241</v>
      </c>
      <c r="B652" s="93" t="s">
        <v>1242</v>
      </c>
      <c r="C652" s="94" t="s">
        <v>22</v>
      </c>
      <c r="D652" s="95">
        <v>5.2383446830801469E-3</v>
      </c>
      <c r="E652" s="96"/>
      <c r="F652" s="97">
        <f t="shared" si="41"/>
        <v>0</v>
      </c>
    </row>
    <row r="653" spans="1:6" x14ac:dyDescent="0.25">
      <c r="A653" s="57">
        <v>88310</v>
      </c>
      <c r="B653" s="93" t="s">
        <v>1166</v>
      </c>
      <c r="C653" s="94" t="s">
        <v>10</v>
      </c>
      <c r="D653" s="95">
        <v>5.2383446830801469E-3</v>
      </c>
      <c r="E653" s="96"/>
      <c r="F653" s="97">
        <f t="shared" si="41"/>
        <v>0</v>
      </c>
    </row>
    <row r="654" spans="1:6" x14ac:dyDescent="0.25">
      <c r="A654" s="57">
        <v>88316</v>
      </c>
      <c r="B654" s="93" t="s">
        <v>11</v>
      </c>
      <c r="C654" s="94" t="s">
        <v>10</v>
      </c>
      <c r="D654" s="95">
        <v>2.6191723415400731E-2</v>
      </c>
      <c r="E654" s="96"/>
      <c r="F654" s="97">
        <f t="shared" si="41"/>
        <v>0</v>
      </c>
    </row>
    <row r="655" spans="1:6" x14ac:dyDescent="0.25">
      <c r="A655" s="57" t="s">
        <v>1243</v>
      </c>
      <c r="B655" s="93" t="s">
        <v>1244</v>
      </c>
      <c r="C655" s="94" t="s">
        <v>179</v>
      </c>
      <c r="D655" s="95">
        <v>7.4999999999999997E-2</v>
      </c>
      <c r="E655" s="96"/>
      <c r="F655" s="97">
        <f t="shared" si="41"/>
        <v>0</v>
      </c>
    </row>
    <row r="656" spans="1:6" x14ac:dyDescent="0.25">
      <c r="A656" s="57" t="s">
        <v>1245</v>
      </c>
      <c r="B656" s="93" t="s">
        <v>1246</v>
      </c>
      <c r="C656" s="94" t="s">
        <v>179</v>
      </c>
      <c r="D656" s="95">
        <v>0.25</v>
      </c>
      <c r="E656" s="96"/>
      <c r="F656" s="97">
        <f t="shared" si="41"/>
        <v>0</v>
      </c>
    </row>
    <row r="657" spans="1:6" x14ac:dyDescent="0.25">
      <c r="A657" s="57" t="s">
        <v>1247</v>
      </c>
      <c r="B657" s="93" t="s">
        <v>1248</v>
      </c>
      <c r="C657" s="94" t="s">
        <v>829</v>
      </c>
      <c r="D657" s="95">
        <v>0.3</v>
      </c>
      <c r="E657" s="96"/>
      <c r="F657" s="97">
        <f t="shared" si="41"/>
        <v>0</v>
      </c>
    </row>
    <row r="658" spans="1:6" ht="15.75" thickBot="1" x14ac:dyDescent="0.3">
      <c r="A658" s="57" t="s">
        <v>1249</v>
      </c>
      <c r="B658" s="93" t="s">
        <v>1250</v>
      </c>
      <c r="C658" s="94" t="s">
        <v>829</v>
      </c>
      <c r="D658" s="95">
        <v>0.03</v>
      </c>
      <c r="E658" s="96"/>
      <c r="F658" s="97">
        <f t="shared" si="41"/>
        <v>0</v>
      </c>
    </row>
    <row r="659" spans="1:6" ht="15.75" thickBot="1" x14ac:dyDescent="0.3">
      <c r="A659" s="100"/>
      <c r="B659" s="101"/>
      <c r="C659" s="101"/>
      <c r="D659" s="102"/>
      <c r="E659" s="103" t="s">
        <v>12</v>
      </c>
      <c r="F659" s="104">
        <f>SUM(F650:F658)</f>
        <v>0</v>
      </c>
    </row>
    <row r="660" spans="1:6" ht="15.75" thickBot="1" x14ac:dyDescent="0.3">
      <c r="A660" s="105"/>
      <c r="B660" s="105"/>
      <c r="C660" s="105"/>
      <c r="D660" s="105"/>
      <c r="E660" s="105"/>
      <c r="F660" s="105"/>
    </row>
    <row r="661" spans="1:6" ht="15.75" thickBot="1" x14ac:dyDescent="0.3">
      <c r="A661" s="76"/>
      <c r="B661" s="77" t="s">
        <v>1</v>
      </c>
      <c r="C661" s="75"/>
      <c r="D661" s="75"/>
      <c r="E661" s="30"/>
      <c r="F661" s="30"/>
    </row>
    <row r="662" spans="1:6" ht="15.75" thickBot="1" x14ac:dyDescent="0.3">
      <c r="A662" s="78"/>
      <c r="B662" s="79" t="s">
        <v>2</v>
      </c>
      <c r="C662" s="75"/>
      <c r="D662" s="75"/>
      <c r="E662" s="80" t="s">
        <v>3</v>
      </c>
      <c r="F662" s="81"/>
    </row>
    <row r="663" spans="1:6" ht="34.5" thickBot="1" x14ac:dyDescent="0.3">
      <c r="A663" s="82" t="s">
        <v>655</v>
      </c>
      <c r="B663" s="83" t="s">
        <v>1251</v>
      </c>
      <c r="C663" s="84"/>
      <c r="D663" s="85"/>
      <c r="E663" s="86"/>
      <c r="F663" s="87" t="s">
        <v>854</v>
      </c>
    </row>
    <row r="664" spans="1:6" x14ac:dyDescent="0.25">
      <c r="A664" s="88" t="s">
        <v>4</v>
      </c>
      <c r="B664" s="89" t="s">
        <v>5</v>
      </c>
      <c r="C664" s="89" t="s">
        <v>6</v>
      </c>
      <c r="D664" s="90" t="s">
        <v>7</v>
      </c>
      <c r="E664" s="91" t="s">
        <v>8</v>
      </c>
      <c r="F664" s="92" t="s">
        <v>9</v>
      </c>
    </row>
    <row r="665" spans="1:6" ht="22.5" x14ac:dyDescent="0.25">
      <c r="A665" s="57" t="s">
        <v>1209</v>
      </c>
      <c r="B665" s="93" t="s">
        <v>1210</v>
      </c>
      <c r="C665" s="94" t="s">
        <v>22</v>
      </c>
      <c r="D665" s="95">
        <v>5.2410901467505235E-3</v>
      </c>
      <c r="E665" s="96"/>
      <c r="F665" s="97">
        <f t="shared" ref="F665:F672" si="42">TRUNC(D665*E665,2)</f>
        <v>0</v>
      </c>
    </row>
    <row r="666" spans="1:6" ht="22.5" x14ac:dyDescent="0.25">
      <c r="A666" s="57" t="s">
        <v>1209</v>
      </c>
      <c r="B666" s="93" t="s">
        <v>1210</v>
      </c>
      <c r="C666" s="94" t="s">
        <v>23</v>
      </c>
      <c r="D666" s="95">
        <v>5.2410901467505235E-3</v>
      </c>
      <c r="E666" s="96"/>
      <c r="F666" s="97">
        <f t="shared" si="42"/>
        <v>0</v>
      </c>
    </row>
    <row r="667" spans="1:6" ht="22.5" x14ac:dyDescent="0.25">
      <c r="A667" s="57" t="s">
        <v>1241</v>
      </c>
      <c r="B667" s="93" t="s">
        <v>1242</v>
      </c>
      <c r="C667" s="94" t="s">
        <v>22</v>
      </c>
      <c r="D667" s="95">
        <v>1.0482180293501047E-2</v>
      </c>
      <c r="E667" s="96"/>
      <c r="F667" s="97">
        <f t="shared" si="42"/>
        <v>0</v>
      </c>
    </row>
    <row r="668" spans="1:6" x14ac:dyDescent="0.25">
      <c r="A668" s="57">
        <v>88310</v>
      </c>
      <c r="B668" s="93" t="s">
        <v>1166</v>
      </c>
      <c r="C668" s="94" t="s">
        <v>10</v>
      </c>
      <c r="D668" s="95">
        <v>1.0482180293501047E-2</v>
      </c>
      <c r="E668" s="96"/>
      <c r="F668" s="97">
        <f t="shared" si="42"/>
        <v>0</v>
      </c>
    </row>
    <row r="669" spans="1:6" x14ac:dyDescent="0.25">
      <c r="A669" s="57">
        <v>88316</v>
      </c>
      <c r="B669" s="93" t="s">
        <v>11</v>
      </c>
      <c r="C669" s="94" t="s">
        <v>10</v>
      </c>
      <c r="D669" s="95">
        <v>5.2410901467505239E-2</v>
      </c>
      <c r="E669" s="96"/>
      <c r="F669" s="97">
        <f t="shared" si="42"/>
        <v>0</v>
      </c>
    </row>
    <row r="670" spans="1:6" x14ac:dyDescent="0.25">
      <c r="A670" s="57" t="s">
        <v>1252</v>
      </c>
      <c r="B670" s="93" t="s">
        <v>1253</v>
      </c>
      <c r="C670" s="94" t="s">
        <v>179</v>
      </c>
      <c r="D670" s="95">
        <v>3.0750000000000002</v>
      </c>
      <c r="E670" s="96"/>
      <c r="F670" s="97">
        <f t="shared" si="42"/>
        <v>0</v>
      </c>
    </row>
    <row r="671" spans="1:6" x14ac:dyDescent="0.25">
      <c r="A671" s="57" t="s">
        <v>1245</v>
      </c>
      <c r="B671" s="93" t="s">
        <v>1246</v>
      </c>
      <c r="C671" s="94" t="s">
        <v>179</v>
      </c>
      <c r="D671" s="95">
        <v>0.35</v>
      </c>
      <c r="E671" s="96"/>
      <c r="F671" s="97">
        <f t="shared" si="42"/>
        <v>0</v>
      </c>
    </row>
    <row r="672" spans="1:6" ht="15.75" thickBot="1" x14ac:dyDescent="0.3">
      <c r="A672" s="57" t="s">
        <v>1249</v>
      </c>
      <c r="B672" s="93" t="s">
        <v>1250</v>
      </c>
      <c r="C672" s="94" t="s">
        <v>829</v>
      </c>
      <c r="D672" s="95">
        <v>0.03</v>
      </c>
      <c r="E672" s="96"/>
      <c r="F672" s="97">
        <f t="shared" si="42"/>
        <v>0</v>
      </c>
    </row>
    <row r="673" spans="1:6" ht="15.75" thickBot="1" x14ac:dyDescent="0.3">
      <c r="A673" s="100"/>
      <c r="B673" s="101"/>
      <c r="C673" s="101"/>
      <c r="D673" s="102"/>
      <c r="E673" s="103" t="s">
        <v>12</v>
      </c>
      <c r="F673" s="104">
        <f>SUM(F665:F672)</f>
        <v>0</v>
      </c>
    </row>
    <row r="674" spans="1:6" ht="15.75" thickBot="1" x14ac:dyDescent="0.3">
      <c r="A674" s="105"/>
      <c r="B674" s="105"/>
      <c r="C674" s="105"/>
      <c r="D674" s="105"/>
      <c r="E674" s="105"/>
      <c r="F674" s="105"/>
    </row>
    <row r="675" spans="1:6" ht="15.75" thickBot="1" x14ac:dyDescent="0.3">
      <c r="A675" s="76"/>
      <c r="B675" s="77" t="s">
        <v>1</v>
      </c>
      <c r="C675" s="75"/>
      <c r="D675" s="75"/>
      <c r="E675" s="30"/>
      <c r="F675" s="30"/>
    </row>
    <row r="676" spans="1:6" ht="15.75" thickBot="1" x14ac:dyDescent="0.3">
      <c r="A676" s="78"/>
      <c r="B676" s="79" t="s">
        <v>2</v>
      </c>
      <c r="C676" s="75"/>
      <c r="D676" s="75"/>
      <c r="E676" s="80" t="s">
        <v>3</v>
      </c>
      <c r="F676" s="81"/>
    </row>
    <row r="677" spans="1:6" ht="34.5" thickBot="1" x14ac:dyDescent="0.3">
      <c r="A677" s="82" t="s">
        <v>656</v>
      </c>
      <c r="B677" s="83" t="s">
        <v>657</v>
      </c>
      <c r="C677" s="84"/>
      <c r="D677" s="85"/>
      <c r="E677" s="86"/>
      <c r="F677" s="87" t="s">
        <v>854</v>
      </c>
    </row>
    <row r="678" spans="1:6" x14ac:dyDescent="0.25">
      <c r="A678" s="88" t="s">
        <v>4</v>
      </c>
      <c r="B678" s="89" t="s">
        <v>5</v>
      </c>
      <c r="C678" s="89" t="s">
        <v>6</v>
      </c>
      <c r="D678" s="90" t="s">
        <v>7</v>
      </c>
      <c r="E678" s="91" t="s">
        <v>8</v>
      </c>
      <c r="F678" s="92" t="s">
        <v>9</v>
      </c>
    </row>
    <row r="679" spans="1:6" ht="22.5" x14ac:dyDescent="0.25">
      <c r="A679" s="57" t="s">
        <v>1209</v>
      </c>
      <c r="B679" s="93" t="s">
        <v>1210</v>
      </c>
      <c r="C679" s="94" t="s">
        <v>22</v>
      </c>
      <c r="D679" s="95">
        <v>1.2651821862348178E-2</v>
      </c>
      <c r="E679" s="96"/>
      <c r="F679" s="97">
        <f t="shared" ref="F679:F686" si="43">TRUNC(D679*E679,2)</f>
        <v>0</v>
      </c>
    </row>
    <row r="680" spans="1:6" ht="22.5" x14ac:dyDescent="0.25">
      <c r="A680" s="57" t="s">
        <v>1209</v>
      </c>
      <c r="B680" s="93" t="s">
        <v>1210</v>
      </c>
      <c r="C680" s="94" t="s">
        <v>23</v>
      </c>
      <c r="D680" s="95">
        <v>1.2651821862348178E-2</v>
      </c>
      <c r="E680" s="96"/>
      <c r="F680" s="97">
        <f t="shared" si="43"/>
        <v>0</v>
      </c>
    </row>
    <row r="681" spans="1:6" x14ac:dyDescent="0.25">
      <c r="A681" s="57" t="s">
        <v>1254</v>
      </c>
      <c r="B681" s="93" t="s">
        <v>1255</v>
      </c>
      <c r="C681" s="94" t="s">
        <v>22</v>
      </c>
      <c r="D681" s="95">
        <v>2.5303643724696356E-2</v>
      </c>
      <c r="E681" s="96"/>
      <c r="F681" s="97">
        <f t="shared" si="43"/>
        <v>0</v>
      </c>
    </row>
    <row r="682" spans="1:6" x14ac:dyDescent="0.25">
      <c r="A682" s="57">
        <v>88310</v>
      </c>
      <c r="B682" s="93" t="s">
        <v>1166</v>
      </c>
      <c r="C682" s="94" t="s">
        <v>10</v>
      </c>
      <c r="D682" s="95">
        <v>2.5303643724696356E-2</v>
      </c>
      <c r="E682" s="96"/>
      <c r="F682" s="97">
        <f t="shared" si="43"/>
        <v>0</v>
      </c>
    </row>
    <row r="683" spans="1:6" x14ac:dyDescent="0.25">
      <c r="A683" s="57">
        <v>88316</v>
      </c>
      <c r="B683" s="93" t="s">
        <v>11</v>
      </c>
      <c r="C683" s="94" t="s">
        <v>10</v>
      </c>
      <c r="D683" s="95">
        <v>0.17712550607287447</v>
      </c>
      <c r="E683" s="96"/>
      <c r="F683" s="97">
        <f t="shared" si="43"/>
        <v>0</v>
      </c>
    </row>
    <row r="684" spans="1:6" x14ac:dyDescent="0.25">
      <c r="A684" s="57" t="s">
        <v>1252</v>
      </c>
      <c r="B684" s="93" t="s">
        <v>1253</v>
      </c>
      <c r="C684" s="94" t="s">
        <v>179</v>
      </c>
      <c r="D684" s="95">
        <v>3.0750000000000002</v>
      </c>
      <c r="E684" s="96"/>
      <c r="F684" s="97">
        <f t="shared" si="43"/>
        <v>0</v>
      </c>
    </row>
    <row r="685" spans="1:6" x14ac:dyDescent="0.25">
      <c r="A685" s="57" t="s">
        <v>1245</v>
      </c>
      <c r="B685" s="93" t="s">
        <v>1246</v>
      </c>
      <c r="C685" s="94" t="s">
        <v>179</v>
      </c>
      <c r="D685" s="95">
        <v>0.4</v>
      </c>
      <c r="E685" s="96"/>
      <c r="F685" s="97">
        <f t="shared" si="43"/>
        <v>0</v>
      </c>
    </row>
    <row r="686" spans="1:6" ht="15.75" thickBot="1" x14ac:dyDescent="0.3">
      <c r="A686" s="57" t="s">
        <v>1249</v>
      </c>
      <c r="B686" s="93" t="s">
        <v>1250</v>
      </c>
      <c r="C686" s="94" t="s">
        <v>829</v>
      </c>
      <c r="D686" s="95">
        <v>0.03</v>
      </c>
      <c r="E686" s="96"/>
      <c r="F686" s="97">
        <f t="shared" si="43"/>
        <v>0</v>
      </c>
    </row>
    <row r="687" spans="1:6" ht="15.75" thickBot="1" x14ac:dyDescent="0.3">
      <c r="A687" s="100"/>
      <c r="B687" s="101"/>
      <c r="C687" s="101"/>
      <c r="D687" s="102"/>
      <c r="E687" s="103" t="s">
        <v>12</v>
      </c>
      <c r="F687" s="104">
        <f>SUM(F679:F686)</f>
        <v>0</v>
      </c>
    </row>
    <row r="688" spans="1:6" ht="15.75" thickBot="1" x14ac:dyDescent="0.3">
      <c r="A688" s="105"/>
      <c r="B688" s="105"/>
      <c r="C688" s="105"/>
      <c r="D688" s="105"/>
      <c r="E688" s="105"/>
      <c r="F688" s="105"/>
    </row>
    <row r="689" spans="1:6" ht="15.75" thickBot="1" x14ac:dyDescent="0.3">
      <c r="A689" s="76"/>
      <c r="B689" s="77" t="s">
        <v>1</v>
      </c>
      <c r="C689" s="75"/>
      <c r="D689" s="75"/>
      <c r="E689" s="30"/>
      <c r="F689" s="30"/>
    </row>
    <row r="690" spans="1:6" ht="15.75" thickBot="1" x14ac:dyDescent="0.3">
      <c r="A690" s="78"/>
      <c r="B690" s="79" t="s">
        <v>2</v>
      </c>
      <c r="C690" s="75"/>
      <c r="D690" s="75"/>
      <c r="E690" s="80" t="s">
        <v>3</v>
      </c>
      <c r="F690" s="81"/>
    </row>
    <row r="691" spans="1:6" ht="34.5" thickBot="1" x14ac:dyDescent="0.3">
      <c r="A691" s="82" t="s">
        <v>658</v>
      </c>
      <c r="B691" s="83" t="s">
        <v>659</v>
      </c>
      <c r="C691" s="84"/>
      <c r="D691" s="85"/>
      <c r="E691" s="86"/>
      <c r="F691" s="87" t="s">
        <v>854</v>
      </c>
    </row>
    <row r="692" spans="1:6" x14ac:dyDescent="0.25">
      <c r="A692" s="88" t="s">
        <v>4</v>
      </c>
      <c r="B692" s="89" t="s">
        <v>5</v>
      </c>
      <c r="C692" s="89" t="s">
        <v>6</v>
      </c>
      <c r="D692" s="90" t="s">
        <v>7</v>
      </c>
      <c r="E692" s="91" t="s">
        <v>8</v>
      </c>
      <c r="F692" s="92" t="s">
        <v>9</v>
      </c>
    </row>
    <row r="693" spans="1:6" ht="22.5" x14ac:dyDescent="0.25">
      <c r="A693" s="57" t="s">
        <v>1209</v>
      </c>
      <c r="B693" s="93" t="s">
        <v>1210</v>
      </c>
      <c r="C693" s="94" t="s">
        <v>22</v>
      </c>
      <c r="D693" s="95">
        <v>1.2651821862348178E-2</v>
      </c>
      <c r="E693" s="96"/>
      <c r="F693" s="97">
        <f t="shared" ref="F693:F700" si="44">TRUNC(D693*E693,2)</f>
        <v>0</v>
      </c>
    </row>
    <row r="694" spans="1:6" ht="22.5" x14ac:dyDescent="0.25">
      <c r="A694" s="57" t="s">
        <v>1209</v>
      </c>
      <c r="B694" s="93" t="s">
        <v>1210</v>
      </c>
      <c r="C694" s="94" t="s">
        <v>23</v>
      </c>
      <c r="D694" s="95">
        <v>1.2651821862348178E-2</v>
      </c>
      <c r="E694" s="96"/>
      <c r="F694" s="97">
        <f t="shared" si="44"/>
        <v>0</v>
      </c>
    </row>
    <row r="695" spans="1:6" x14ac:dyDescent="0.25">
      <c r="A695" s="57" t="s">
        <v>1254</v>
      </c>
      <c r="B695" s="93" t="s">
        <v>1255</v>
      </c>
      <c r="C695" s="94" t="s">
        <v>22</v>
      </c>
      <c r="D695" s="95">
        <v>2.5303643724696356E-2</v>
      </c>
      <c r="E695" s="96"/>
      <c r="F695" s="97">
        <f t="shared" si="44"/>
        <v>0</v>
      </c>
    </row>
    <row r="696" spans="1:6" x14ac:dyDescent="0.25">
      <c r="A696" s="57">
        <v>88310</v>
      </c>
      <c r="B696" s="93" t="s">
        <v>1166</v>
      </c>
      <c r="C696" s="94" t="s">
        <v>10</v>
      </c>
      <c r="D696" s="95">
        <v>2.5303643724696356E-2</v>
      </c>
      <c r="E696" s="96"/>
      <c r="F696" s="97">
        <f t="shared" si="44"/>
        <v>0</v>
      </c>
    </row>
    <row r="697" spans="1:6" x14ac:dyDescent="0.25">
      <c r="A697" s="57">
        <v>88316</v>
      </c>
      <c r="B697" s="93" t="s">
        <v>11</v>
      </c>
      <c r="C697" s="94" t="s">
        <v>10</v>
      </c>
      <c r="D697" s="95">
        <v>0.17712550607287447</v>
      </c>
      <c r="E697" s="96"/>
      <c r="F697" s="97">
        <f t="shared" si="44"/>
        <v>0</v>
      </c>
    </row>
    <row r="698" spans="1:6" x14ac:dyDescent="0.25">
      <c r="A698" s="57" t="s">
        <v>1256</v>
      </c>
      <c r="B698" s="93" t="s">
        <v>1257</v>
      </c>
      <c r="C698" s="94" t="s">
        <v>179</v>
      </c>
      <c r="D698" s="95">
        <v>6.15</v>
      </c>
      <c r="E698" s="96"/>
      <c r="F698" s="97">
        <f t="shared" si="44"/>
        <v>0</v>
      </c>
    </row>
    <row r="699" spans="1:6" x14ac:dyDescent="0.25">
      <c r="A699" s="57" t="s">
        <v>1245</v>
      </c>
      <c r="B699" s="93" t="s">
        <v>1246</v>
      </c>
      <c r="C699" s="94" t="s">
        <v>179</v>
      </c>
      <c r="D699" s="95">
        <v>0.4</v>
      </c>
      <c r="E699" s="96"/>
      <c r="F699" s="97">
        <f t="shared" si="44"/>
        <v>0</v>
      </c>
    </row>
    <row r="700" spans="1:6" ht="15.75" thickBot="1" x14ac:dyDescent="0.3">
      <c r="A700" s="57" t="s">
        <v>1249</v>
      </c>
      <c r="B700" s="93" t="s">
        <v>1250</v>
      </c>
      <c r="C700" s="94" t="s">
        <v>829</v>
      </c>
      <c r="D700" s="95">
        <v>0.03</v>
      </c>
      <c r="E700" s="96"/>
      <c r="F700" s="97">
        <f t="shared" si="44"/>
        <v>0</v>
      </c>
    </row>
    <row r="701" spans="1:6" ht="15.75" thickBot="1" x14ac:dyDescent="0.3">
      <c r="A701" s="100"/>
      <c r="B701" s="101"/>
      <c r="C701" s="101"/>
      <c r="D701" s="102"/>
      <c r="E701" s="103" t="s">
        <v>12</v>
      </c>
      <c r="F701" s="104">
        <f>SUM(F693:F700)</f>
        <v>0</v>
      </c>
    </row>
    <row r="702" spans="1:6" ht="15.75" thickBot="1" x14ac:dyDescent="0.3">
      <c r="A702" s="105"/>
      <c r="B702" s="105"/>
      <c r="C702" s="105"/>
      <c r="D702" s="105"/>
      <c r="E702" s="105"/>
      <c r="F702" s="105"/>
    </row>
    <row r="703" spans="1:6" ht="15.75" thickBot="1" x14ac:dyDescent="0.3">
      <c r="A703" s="76"/>
      <c r="B703" s="77" t="s">
        <v>1</v>
      </c>
      <c r="C703" s="75"/>
      <c r="D703" s="75"/>
      <c r="E703" s="30"/>
      <c r="F703" s="30"/>
    </row>
    <row r="704" spans="1:6" ht="15.75" thickBot="1" x14ac:dyDescent="0.3">
      <c r="A704" s="78"/>
      <c r="B704" s="79" t="s">
        <v>2</v>
      </c>
      <c r="C704" s="75"/>
      <c r="D704" s="75"/>
      <c r="E704" s="80" t="s">
        <v>3</v>
      </c>
      <c r="F704" s="81"/>
    </row>
    <row r="705" spans="1:6" ht="34.5" thickBot="1" x14ac:dyDescent="0.3">
      <c r="A705" s="82" t="s">
        <v>660</v>
      </c>
      <c r="B705" s="83" t="s">
        <v>661</v>
      </c>
      <c r="C705" s="84"/>
      <c r="D705" s="85"/>
      <c r="E705" s="86"/>
      <c r="F705" s="87" t="s">
        <v>854</v>
      </c>
    </row>
    <row r="706" spans="1:6" x14ac:dyDescent="0.25">
      <c r="A706" s="88" t="s">
        <v>4</v>
      </c>
      <c r="B706" s="89" t="s">
        <v>5</v>
      </c>
      <c r="C706" s="89" t="s">
        <v>6</v>
      </c>
      <c r="D706" s="90" t="s">
        <v>7</v>
      </c>
      <c r="E706" s="91" t="s">
        <v>8</v>
      </c>
      <c r="F706" s="92" t="s">
        <v>9</v>
      </c>
    </row>
    <row r="707" spans="1:6" ht="22.5" x14ac:dyDescent="0.25">
      <c r="A707" s="57" t="s">
        <v>1209</v>
      </c>
      <c r="B707" s="93" t="s">
        <v>1210</v>
      </c>
      <c r="C707" s="94" t="s">
        <v>22</v>
      </c>
      <c r="D707" s="95">
        <v>4.1666666666666664E-2</v>
      </c>
      <c r="E707" s="96"/>
      <c r="F707" s="97">
        <f t="shared" ref="F707:F712" si="45">TRUNC(D707*E707,2)</f>
        <v>0</v>
      </c>
    </row>
    <row r="708" spans="1:6" ht="22.5" x14ac:dyDescent="0.25">
      <c r="A708" s="57" t="s">
        <v>1209</v>
      </c>
      <c r="B708" s="93" t="s">
        <v>1210</v>
      </c>
      <c r="C708" s="94" t="s">
        <v>23</v>
      </c>
      <c r="D708" s="95">
        <v>4.1666666666666664E-2</v>
      </c>
      <c r="E708" s="96"/>
      <c r="F708" s="97">
        <f t="shared" si="45"/>
        <v>0</v>
      </c>
    </row>
    <row r="709" spans="1:6" x14ac:dyDescent="0.25">
      <c r="A709" s="57">
        <v>88310</v>
      </c>
      <c r="B709" s="93" t="s">
        <v>1166</v>
      </c>
      <c r="C709" s="94" t="s">
        <v>10</v>
      </c>
      <c r="D709" s="95">
        <v>8.3333333333333329E-2</v>
      </c>
      <c r="E709" s="96"/>
      <c r="F709" s="97">
        <f t="shared" si="45"/>
        <v>0</v>
      </c>
    </row>
    <row r="710" spans="1:6" x14ac:dyDescent="0.25">
      <c r="A710" s="57">
        <v>88316</v>
      </c>
      <c r="B710" s="93" t="s">
        <v>11</v>
      </c>
      <c r="C710" s="94" t="s">
        <v>10</v>
      </c>
      <c r="D710" s="95">
        <v>0.25</v>
      </c>
      <c r="E710" s="96"/>
      <c r="F710" s="97">
        <f t="shared" si="45"/>
        <v>0</v>
      </c>
    </row>
    <row r="711" spans="1:6" x14ac:dyDescent="0.25">
      <c r="A711" s="57" t="s">
        <v>1258</v>
      </c>
      <c r="B711" s="93" t="s">
        <v>1259</v>
      </c>
      <c r="C711" s="94" t="s">
        <v>178</v>
      </c>
      <c r="D711" s="95">
        <v>1</v>
      </c>
      <c r="E711" s="96"/>
      <c r="F711" s="97">
        <f t="shared" si="45"/>
        <v>0</v>
      </c>
    </row>
    <row r="712" spans="1:6" ht="15.75" thickBot="1" x14ac:dyDescent="0.3">
      <c r="A712" s="57" t="s">
        <v>1260</v>
      </c>
      <c r="B712" s="93" t="s">
        <v>1261</v>
      </c>
      <c r="C712" s="94" t="s">
        <v>179</v>
      </c>
      <c r="D712" s="95">
        <v>0.25</v>
      </c>
      <c r="E712" s="96"/>
      <c r="F712" s="97">
        <f t="shared" si="45"/>
        <v>0</v>
      </c>
    </row>
    <row r="713" spans="1:6" ht="15.75" thickBot="1" x14ac:dyDescent="0.3">
      <c r="A713" s="100"/>
      <c r="B713" s="101"/>
      <c r="C713" s="101"/>
      <c r="D713" s="102"/>
      <c r="E713" s="103" t="s">
        <v>12</v>
      </c>
      <c r="F713" s="104">
        <f>SUM(F707:F712)</f>
        <v>0</v>
      </c>
    </row>
    <row r="714" spans="1:6" ht="15.75" thickBot="1" x14ac:dyDescent="0.3">
      <c r="A714" s="105"/>
      <c r="B714" s="105"/>
      <c r="C714" s="105"/>
      <c r="D714" s="105"/>
      <c r="E714" s="105"/>
      <c r="F714" s="105"/>
    </row>
    <row r="715" spans="1:6" ht="15.75" thickBot="1" x14ac:dyDescent="0.3">
      <c r="A715" s="76"/>
      <c r="B715" s="77" t="s">
        <v>1</v>
      </c>
      <c r="C715" s="75"/>
      <c r="D715" s="75"/>
      <c r="E715" s="30"/>
      <c r="F715" s="30"/>
    </row>
    <row r="716" spans="1:6" ht="15.75" thickBot="1" x14ac:dyDescent="0.3">
      <c r="A716" s="78"/>
      <c r="B716" s="79" t="s">
        <v>2</v>
      </c>
      <c r="C716" s="75"/>
      <c r="D716" s="75"/>
      <c r="E716" s="80" t="s">
        <v>3</v>
      </c>
      <c r="F716" s="81"/>
    </row>
    <row r="717" spans="1:6" ht="34.5" thickBot="1" x14ac:dyDescent="0.3">
      <c r="A717" s="82" t="s">
        <v>662</v>
      </c>
      <c r="B717" s="83" t="s">
        <v>663</v>
      </c>
      <c r="C717" s="84"/>
      <c r="D717" s="85"/>
      <c r="E717" s="86"/>
      <c r="F717" s="87" t="s">
        <v>854</v>
      </c>
    </row>
    <row r="718" spans="1:6" x14ac:dyDescent="0.25">
      <c r="A718" s="88" t="s">
        <v>4</v>
      </c>
      <c r="B718" s="89" t="s">
        <v>5</v>
      </c>
      <c r="C718" s="89" t="s">
        <v>6</v>
      </c>
      <c r="D718" s="90" t="s">
        <v>7</v>
      </c>
      <c r="E718" s="91" t="s">
        <v>8</v>
      </c>
      <c r="F718" s="92" t="s">
        <v>9</v>
      </c>
    </row>
    <row r="719" spans="1:6" ht="22.5" x14ac:dyDescent="0.25">
      <c r="A719" s="57" t="s">
        <v>1262</v>
      </c>
      <c r="B719" s="93" t="s">
        <v>1263</v>
      </c>
      <c r="C719" s="94" t="s">
        <v>22</v>
      </c>
      <c r="D719" s="95">
        <v>1.6603021749958494E-2</v>
      </c>
      <c r="E719" s="96"/>
      <c r="F719" s="97">
        <f t="shared" ref="F719:F724" si="46">TRUNC(D719*E719,2)</f>
        <v>0</v>
      </c>
    </row>
    <row r="720" spans="1:6" x14ac:dyDescent="0.25">
      <c r="A720" s="57">
        <v>88310</v>
      </c>
      <c r="B720" s="93" t="s">
        <v>1166</v>
      </c>
      <c r="C720" s="94" t="s">
        <v>10</v>
      </c>
      <c r="D720" s="95">
        <v>1.6603021749958494E-2</v>
      </c>
      <c r="E720" s="96"/>
      <c r="F720" s="97">
        <f t="shared" si="46"/>
        <v>0</v>
      </c>
    </row>
    <row r="721" spans="1:6" x14ac:dyDescent="0.25">
      <c r="A721" s="57">
        <v>88316</v>
      </c>
      <c r="B721" s="93" t="s">
        <v>11</v>
      </c>
      <c r="C721" s="94" t="s">
        <v>10</v>
      </c>
      <c r="D721" s="95">
        <v>6.6412086999833975E-2</v>
      </c>
      <c r="E721" s="96"/>
      <c r="F721" s="97">
        <f t="shared" si="46"/>
        <v>0</v>
      </c>
    </row>
    <row r="722" spans="1:6" x14ac:dyDescent="0.25">
      <c r="A722" s="57" t="s">
        <v>1249</v>
      </c>
      <c r="B722" s="93" t="s">
        <v>1250</v>
      </c>
      <c r="C722" s="94" t="s">
        <v>829</v>
      </c>
      <c r="D722" s="95">
        <v>9.7000000000000005E-4</v>
      </c>
      <c r="E722" s="96"/>
      <c r="F722" s="97">
        <f t="shared" si="46"/>
        <v>0</v>
      </c>
    </row>
    <row r="723" spans="1:6" ht="22.5" x14ac:dyDescent="0.25">
      <c r="A723" s="57" t="s">
        <v>1264</v>
      </c>
      <c r="B723" s="93" t="s">
        <v>1265</v>
      </c>
      <c r="C723" s="94" t="s">
        <v>179</v>
      </c>
      <c r="D723" s="95">
        <v>3</v>
      </c>
      <c r="E723" s="96"/>
      <c r="F723" s="97">
        <f t="shared" si="46"/>
        <v>0</v>
      </c>
    </row>
    <row r="724" spans="1:6" ht="15.75" thickBot="1" x14ac:dyDescent="0.3">
      <c r="A724" s="57" t="s">
        <v>1266</v>
      </c>
      <c r="B724" s="93" t="s">
        <v>1267</v>
      </c>
      <c r="C724" s="94" t="s">
        <v>179</v>
      </c>
      <c r="D724" s="95">
        <v>0.35</v>
      </c>
      <c r="E724" s="96"/>
      <c r="F724" s="97">
        <f t="shared" si="46"/>
        <v>0</v>
      </c>
    </row>
    <row r="725" spans="1:6" ht="15.75" thickBot="1" x14ac:dyDescent="0.3">
      <c r="A725" s="100"/>
      <c r="B725" s="101"/>
      <c r="C725" s="101"/>
      <c r="D725" s="102"/>
      <c r="E725" s="103" t="s">
        <v>12</v>
      </c>
      <c r="F725" s="104">
        <f>SUM(F719:F724)</f>
        <v>0</v>
      </c>
    </row>
    <row r="726" spans="1:6" ht="15.75" thickBot="1" x14ac:dyDescent="0.3">
      <c r="A726" s="105"/>
      <c r="B726" s="105"/>
      <c r="C726" s="105"/>
      <c r="D726" s="105"/>
      <c r="E726" s="105"/>
      <c r="F726" s="105"/>
    </row>
    <row r="727" spans="1:6" ht="15.75" thickBot="1" x14ac:dyDescent="0.3">
      <c r="A727" s="76"/>
      <c r="B727" s="77" t="s">
        <v>1</v>
      </c>
      <c r="C727" s="75"/>
      <c r="D727" s="75"/>
      <c r="E727" s="30"/>
      <c r="F727" s="30"/>
    </row>
    <row r="728" spans="1:6" ht="15.75" thickBot="1" x14ac:dyDescent="0.3">
      <c r="A728" s="78"/>
      <c r="B728" s="79" t="s">
        <v>2</v>
      </c>
      <c r="C728" s="75"/>
      <c r="D728" s="75"/>
      <c r="E728" s="80" t="s">
        <v>3</v>
      </c>
      <c r="F728" s="81"/>
    </row>
    <row r="729" spans="1:6" ht="34.5" thickBot="1" x14ac:dyDescent="0.3">
      <c r="A729" s="82" t="s">
        <v>664</v>
      </c>
      <c r="B729" s="83" t="s">
        <v>665</v>
      </c>
      <c r="C729" s="84"/>
      <c r="D729" s="85"/>
      <c r="E729" s="86"/>
      <c r="F729" s="87" t="s">
        <v>854</v>
      </c>
    </row>
    <row r="730" spans="1:6" x14ac:dyDescent="0.25">
      <c r="A730" s="88" t="s">
        <v>4</v>
      </c>
      <c r="B730" s="89" t="s">
        <v>5</v>
      </c>
      <c r="C730" s="89" t="s">
        <v>6</v>
      </c>
      <c r="D730" s="90" t="s">
        <v>7</v>
      </c>
      <c r="E730" s="91" t="s">
        <v>8</v>
      </c>
      <c r="F730" s="92" t="s">
        <v>9</v>
      </c>
    </row>
    <row r="731" spans="1:6" ht="22.5" x14ac:dyDescent="0.25">
      <c r="A731" s="57" t="s">
        <v>1209</v>
      </c>
      <c r="B731" s="93" t="s">
        <v>1210</v>
      </c>
      <c r="C731" s="94" t="s">
        <v>22</v>
      </c>
      <c r="D731" s="95">
        <v>1.1001100110011E-2</v>
      </c>
      <c r="E731" s="96"/>
      <c r="F731" s="97">
        <f t="shared" ref="F731:F741" si="47">TRUNC(D731*E731,2)</f>
        <v>0</v>
      </c>
    </row>
    <row r="732" spans="1:6" ht="22.5" x14ac:dyDescent="0.25">
      <c r="A732" s="57" t="s">
        <v>1209</v>
      </c>
      <c r="B732" s="93" t="s">
        <v>1210</v>
      </c>
      <c r="C732" s="94" t="s">
        <v>23</v>
      </c>
      <c r="D732" s="95">
        <v>2.5669233590025667E-2</v>
      </c>
      <c r="E732" s="96"/>
      <c r="F732" s="97">
        <f t="shared" si="47"/>
        <v>0</v>
      </c>
    </row>
    <row r="733" spans="1:6" ht="22.5" x14ac:dyDescent="0.25">
      <c r="A733" s="57" t="s">
        <v>1241</v>
      </c>
      <c r="B733" s="93" t="s">
        <v>1242</v>
      </c>
      <c r="C733" s="94" t="s">
        <v>22</v>
      </c>
      <c r="D733" s="95">
        <v>2.5669233590025667E-2</v>
      </c>
      <c r="E733" s="96"/>
      <c r="F733" s="97">
        <f t="shared" si="47"/>
        <v>0</v>
      </c>
    </row>
    <row r="734" spans="1:6" ht="22.5" x14ac:dyDescent="0.25">
      <c r="A734" s="57" t="s">
        <v>1241</v>
      </c>
      <c r="B734" s="93" t="s">
        <v>1242</v>
      </c>
      <c r="C734" s="94" t="s">
        <v>23</v>
      </c>
      <c r="D734" s="95">
        <v>1.1001100110011E-2</v>
      </c>
      <c r="E734" s="96"/>
      <c r="F734" s="97">
        <f t="shared" si="47"/>
        <v>0</v>
      </c>
    </row>
    <row r="735" spans="1:6" x14ac:dyDescent="0.25">
      <c r="A735" s="57">
        <v>88310</v>
      </c>
      <c r="B735" s="93" t="s">
        <v>1166</v>
      </c>
      <c r="C735" s="94" t="s">
        <v>10</v>
      </c>
      <c r="D735" s="95">
        <v>3.6670333700036674E-2</v>
      </c>
      <c r="E735" s="96"/>
      <c r="F735" s="97">
        <f t="shared" si="47"/>
        <v>0</v>
      </c>
    </row>
    <row r="736" spans="1:6" x14ac:dyDescent="0.25">
      <c r="A736" s="57">
        <v>88316</v>
      </c>
      <c r="B736" s="93" t="s">
        <v>11</v>
      </c>
      <c r="C736" s="94" t="s">
        <v>10</v>
      </c>
      <c r="D736" s="95">
        <v>0.22002200220022003</v>
      </c>
      <c r="E736" s="96"/>
      <c r="F736" s="97">
        <f t="shared" si="47"/>
        <v>0</v>
      </c>
    </row>
    <row r="737" spans="1:6" x14ac:dyDescent="0.25">
      <c r="A737" s="57" t="s">
        <v>1268</v>
      </c>
      <c r="B737" s="93" t="s">
        <v>1269</v>
      </c>
      <c r="C737" s="94" t="s">
        <v>829</v>
      </c>
      <c r="D737" s="95">
        <v>0.6</v>
      </c>
      <c r="E737" s="96"/>
      <c r="F737" s="97">
        <f t="shared" si="47"/>
        <v>0</v>
      </c>
    </row>
    <row r="738" spans="1:6" x14ac:dyDescent="0.25">
      <c r="A738" s="57" t="s">
        <v>1270</v>
      </c>
      <c r="B738" s="93" t="s">
        <v>1271</v>
      </c>
      <c r="C738" s="94" t="s">
        <v>829</v>
      </c>
      <c r="D738" s="95">
        <v>0.09</v>
      </c>
      <c r="E738" s="96"/>
      <c r="F738" s="97">
        <f t="shared" si="47"/>
        <v>0</v>
      </c>
    </row>
    <row r="739" spans="1:6" x14ac:dyDescent="0.25">
      <c r="A739" s="57" t="s">
        <v>1245</v>
      </c>
      <c r="B739" s="93" t="s">
        <v>1246</v>
      </c>
      <c r="C739" s="94" t="s">
        <v>179</v>
      </c>
      <c r="D739" s="95">
        <v>0.15</v>
      </c>
      <c r="E739" s="96"/>
      <c r="F739" s="97">
        <f t="shared" si="47"/>
        <v>0</v>
      </c>
    </row>
    <row r="740" spans="1:6" x14ac:dyDescent="0.25">
      <c r="A740" s="57" t="s">
        <v>1243</v>
      </c>
      <c r="B740" s="93" t="s">
        <v>1244</v>
      </c>
      <c r="C740" s="94" t="s">
        <v>179</v>
      </c>
      <c r="D740" s="95">
        <v>0.12</v>
      </c>
      <c r="E740" s="96"/>
      <c r="F740" s="97">
        <f t="shared" si="47"/>
        <v>0</v>
      </c>
    </row>
    <row r="741" spans="1:6" ht="15.75" thickBot="1" x14ac:dyDescent="0.3">
      <c r="A741" s="57" t="s">
        <v>1249</v>
      </c>
      <c r="B741" s="93" t="s">
        <v>1250</v>
      </c>
      <c r="C741" s="94" t="s">
        <v>829</v>
      </c>
      <c r="D741" s="95">
        <v>0.03</v>
      </c>
      <c r="E741" s="96"/>
      <c r="F741" s="97">
        <f t="shared" si="47"/>
        <v>0</v>
      </c>
    </row>
    <row r="742" spans="1:6" ht="15.75" thickBot="1" x14ac:dyDescent="0.3">
      <c r="A742" s="100"/>
      <c r="B742" s="101"/>
      <c r="C742" s="101"/>
      <c r="D742" s="102"/>
      <c r="E742" s="103" t="s">
        <v>12</v>
      </c>
      <c r="F742" s="104">
        <f>SUM(F731:F741)</f>
        <v>0</v>
      </c>
    </row>
    <row r="743" spans="1:6" ht="15.75" thickBot="1" x14ac:dyDescent="0.3">
      <c r="A743" s="105"/>
      <c r="B743" s="105"/>
      <c r="C743" s="105"/>
      <c r="D743" s="105"/>
      <c r="E743" s="105"/>
      <c r="F743" s="105"/>
    </row>
    <row r="744" spans="1:6" ht="15.75" thickBot="1" x14ac:dyDescent="0.3">
      <c r="A744" s="76"/>
      <c r="B744" s="77" t="s">
        <v>1</v>
      </c>
      <c r="C744" s="75"/>
      <c r="D744" s="75"/>
      <c r="E744" s="30"/>
      <c r="F744" s="30"/>
    </row>
    <row r="745" spans="1:6" ht="15.75" thickBot="1" x14ac:dyDescent="0.3">
      <c r="A745" s="78"/>
      <c r="B745" s="79" t="s">
        <v>2</v>
      </c>
      <c r="C745" s="75"/>
      <c r="D745" s="75"/>
      <c r="E745" s="80" t="s">
        <v>3</v>
      </c>
      <c r="F745" s="81"/>
    </row>
    <row r="746" spans="1:6" ht="34.5" thickBot="1" x14ac:dyDescent="0.3">
      <c r="A746" s="82" t="s">
        <v>182</v>
      </c>
      <c r="B746" s="83" t="s">
        <v>666</v>
      </c>
      <c r="C746" s="84"/>
      <c r="D746" s="85"/>
      <c r="E746" s="86"/>
      <c r="F746" s="87" t="s">
        <v>854</v>
      </c>
    </row>
    <row r="747" spans="1:6" x14ac:dyDescent="0.25">
      <c r="A747" s="88" t="s">
        <v>4</v>
      </c>
      <c r="B747" s="89" t="s">
        <v>5</v>
      </c>
      <c r="C747" s="89" t="s">
        <v>6</v>
      </c>
      <c r="D747" s="90" t="s">
        <v>7</v>
      </c>
      <c r="E747" s="91" t="s">
        <v>8</v>
      </c>
      <c r="F747" s="92" t="s">
        <v>9</v>
      </c>
    </row>
    <row r="748" spans="1:6" ht="22.5" x14ac:dyDescent="0.25">
      <c r="A748" s="57" t="s">
        <v>1209</v>
      </c>
      <c r="B748" s="93" t="s">
        <v>1210</v>
      </c>
      <c r="C748" s="94" t="s">
        <v>22</v>
      </c>
      <c r="D748" s="95">
        <v>1.1001100110011E-2</v>
      </c>
      <c r="E748" s="96"/>
      <c r="F748" s="97">
        <f t="shared" ref="F748:F758" si="48">TRUNC(D748*E748,2)</f>
        <v>0</v>
      </c>
    </row>
    <row r="749" spans="1:6" ht="22.5" x14ac:dyDescent="0.25">
      <c r="A749" s="57" t="s">
        <v>1209</v>
      </c>
      <c r="B749" s="93" t="s">
        <v>1210</v>
      </c>
      <c r="C749" s="94" t="s">
        <v>23</v>
      </c>
      <c r="D749" s="95">
        <v>2.5669233590025667E-2</v>
      </c>
      <c r="E749" s="96"/>
      <c r="F749" s="97">
        <f t="shared" si="48"/>
        <v>0</v>
      </c>
    </row>
    <row r="750" spans="1:6" ht="22.5" x14ac:dyDescent="0.25">
      <c r="A750" s="57" t="s">
        <v>1241</v>
      </c>
      <c r="B750" s="93" t="s">
        <v>1242</v>
      </c>
      <c r="C750" s="94" t="s">
        <v>22</v>
      </c>
      <c r="D750" s="95">
        <v>2.5669233590025667E-2</v>
      </c>
      <c r="E750" s="96"/>
      <c r="F750" s="97">
        <f t="shared" si="48"/>
        <v>0</v>
      </c>
    </row>
    <row r="751" spans="1:6" ht="22.5" x14ac:dyDescent="0.25">
      <c r="A751" s="57" t="s">
        <v>1241</v>
      </c>
      <c r="B751" s="93" t="s">
        <v>1242</v>
      </c>
      <c r="C751" s="94" t="s">
        <v>23</v>
      </c>
      <c r="D751" s="95">
        <v>1.1001100110011E-2</v>
      </c>
      <c r="E751" s="96"/>
      <c r="F751" s="97">
        <f t="shared" si="48"/>
        <v>0</v>
      </c>
    </row>
    <row r="752" spans="1:6" x14ac:dyDescent="0.25">
      <c r="A752" s="57">
        <v>88310</v>
      </c>
      <c r="B752" s="93" t="s">
        <v>1166</v>
      </c>
      <c r="C752" s="94" t="s">
        <v>10</v>
      </c>
      <c r="D752" s="95">
        <v>3.6670333700036674E-2</v>
      </c>
      <c r="E752" s="96"/>
      <c r="F752" s="97">
        <f t="shared" si="48"/>
        <v>0</v>
      </c>
    </row>
    <row r="753" spans="1:6" x14ac:dyDescent="0.25">
      <c r="A753" s="57">
        <v>88316</v>
      </c>
      <c r="B753" s="93" t="s">
        <v>11</v>
      </c>
      <c r="C753" s="94" t="s">
        <v>10</v>
      </c>
      <c r="D753" s="95">
        <v>0.22002200220022003</v>
      </c>
      <c r="E753" s="96"/>
      <c r="F753" s="97">
        <f t="shared" si="48"/>
        <v>0</v>
      </c>
    </row>
    <row r="754" spans="1:6" ht="22.5" x14ac:dyDescent="0.25">
      <c r="A754" s="57" t="s">
        <v>1272</v>
      </c>
      <c r="B754" s="93" t="s">
        <v>1273</v>
      </c>
      <c r="C754" s="94" t="s">
        <v>829</v>
      </c>
      <c r="D754" s="95">
        <v>0.6</v>
      </c>
      <c r="E754" s="96"/>
      <c r="F754" s="97">
        <f t="shared" si="48"/>
        <v>0</v>
      </c>
    </row>
    <row r="755" spans="1:6" x14ac:dyDescent="0.25">
      <c r="A755" s="57" t="s">
        <v>1270</v>
      </c>
      <c r="B755" s="93" t="s">
        <v>1271</v>
      </c>
      <c r="C755" s="94" t="s">
        <v>829</v>
      </c>
      <c r="D755" s="95">
        <v>0.09</v>
      </c>
      <c r="E755" s="96"/>
      <c r="F755" s="97">
        <f t="shared" si="48"/>
        <v>0</v>
      </c>
    </row>
    <row r="756" spans="1:6" x14ac:dyDescent="0.25">
      <c r="A756" s="57" t="s">
        <v>1245</v>
      </c>
      <c r="B756" s="93" t="s">
        <v>1246</v>
      </c>
      <c r="C756" s="94" t="s">
        <v>179</v>
      </c>
      <c r="D756" s="95">
        <v>0.15</v>
      </c>
      <c r="E756" s="96"/>
      <c r="F756" s="97">
        <f t="shared" si="48"/>
        <v>0</v>
      </c>
    </row>
    <row r="757" spans="1:6" x14ac:dyDescent="0.25">
      <c r="A757" s="57" t="s">
        <v>1243</v>
      </c>
      <c r="B757" s="93" t="s">
        <v>1244</v>
      </c>
      <c r="C757" s="94" t="s">
        <v>179</v>
      </c>
      <c r="D757" s="95">
        <v>0.12</v>
      </c>
      <c r="E757" s="96"/>
      <c r="F757" s="97">
        <f t="shared" si="48"/>
        <v>0</v>
      </c>
    </row>
    <row r="758" spans="1:6" ht="15.75" thickBot="1" x14ac:dyDescent="0.3">
      <c r="A758" s="57" t="s">
        <v>1249</v>
      </c>
      <c r="B758" s="93" t="s">
        <v>1250</v>
      </c>
      <c r="C758" s="94" t="s">
        <v>829</v>
      </c>
      <c r="D758" s="95">
        <v>0.03</v>
      </c>
      <c r="E758" s="96"/>
      <c r="F758" s="97">
        <f t="shared" si="48"/>
        <v>0</v>
      </c>
    </row>
    <row r="759" spans="1:6" ht="15.75" thickBot="1" x14ac:dyDescent="0.3">
      <c r="A759" s="100"/>
      <c r="B759" s="101"/>
      <c r="C759" s="101"/>
      <c r="D759" s="102"/>
      <c r="E759" s="103" t="s">
        <v>12</v>
      </c>
      <c r="F759" s="104">
        <f>SUM(F748:F758)</f>
        <v>0</v>
      </c>
    </row>
    <row r="760" spans="1:6" ht="15.75" thickBot="1" x14ac:dyDescent="0.3">
      <c r="A760" s="105"/>
      <c r="B760" s="105"/>
      <c r="C760" s="105"/>
      <c r="D760" s="105"/>
      <c r="E760" s="105"/>
      <c r="F760" s="105"/>
    </row>
    <row r="761" spans="1:6" ht="15.75" thickBot="1" x14ac:dyDescent="0.3">
      <c r="A761" s="76"/>
      <c r="B761" s="77" t="s">
        <v>1</v>
      </c>
      <c r="C761" s="75"/>
      <c r="D761" s="75"/>
      <c r="E761" s="30"/>
      <c r="F761" s="30"/>
    </row>
    <row r="762" spans="1:6" ht="15.75" thickBot="1" x14ac:dyDescent="0.3">
      <c r="A762" s="78"/>
      <c r="B762" s="79" t="s">
        <v>2</v>
      </c>
      <c r="C762" s="75"/>
      <c r="D762" s="75"/>
      <c r="E762" s="80" t="s">
        <v>3</v>
      </c>
      <c r="F762" s="81"/>
    </row>
    <row r="763" spans="1:6" ht="23.25" thickBot="1" x14ac:dyDescent="0.3">
      <c r="A763" s="82" t="s">
        <v>667</v>
      </c>
      <c r="B763" s="83" t="s">
        <v>1274</v>
      </c>
      <c r="C763" s="84"/>
      <c r="D763" s="85"/>
      <c r="E763" s="86"/>
      <c r="F763" s="87" t="s">
        <v>30</v>
      </c>
    </row>
    <row r="764" spans="1:6" x14ac:dyDescent="0.25">
      <c r="A764" s="88" t="s">
        <v>4</v>
      </c>
      <c r="B764" s="89" t="s">
        <v>5</v>
      </c>
      <c r="C764" s="89" t="s">
        <v>6</v>
      </c>
      <c r="D764" s="90" t="s">
        <v>7</v>
      </c>
      <c r="E764" s="91" t="s">
        <v>8</v>
      </c>
      <c r="F764" s="92" t="s">
        <v>9</v>
      </c>
    </row>
    <row r="765" spans="1:6" x14ac:dyDescent="0.25">
      <c r="A765" s="57" t="s">
        <v>1097</v>
      </c>
      <c r="B765" s="93" t="s">
        <v>1101</v>
      </c>
      <c r="C765" s="94" t="s">
        <v>22</v>
      </c>
      <c r="D765" s="95">
        <v>3.7499999999999999E-2</v>
      </c>
      <c r="E765" s="96"/>
      <c r="F765" s="97">
        <f t="shared" ref="F765:F773" si="49">TRUNC(D765*E765,2)</f>
        <v>0</v>
      </c>
    </row>
    <row r="766" spans="1:6" x14ac:dyDescent="0.25">
      <c r="A766" s="57" t="s">
        <v>1097</v>
      </c>
      <c r="B766" s="93" t="s">
        <v>1101</v>
      </c>
      <c r="C766" s="94" t="s">
        <v>23</v>
      </c>
      <c r="D766" s="95">
        <v>8.7499999999999994E-2</v>
      </c>
      <c r="E766" s="96"/>
      <c r="F766" s="97">
        <f t="shared" si="49"/>
        <v>0</v>
      </c>
    </row>
    <row r="767" spans="1:6" x14ac:dyDescent="0.25">
      <c r="A767" s="57" t="s">
        <v>1275</v>
      </c>
      <c r="B767" s="93" t="s">
        <v>1276</v>
      </c>
      <c r="C767" s="94" t="s">
        <v>22</v>
      </c>
      <c r="D767" s="95">
        <v>0.125</v>
      </c>
      <c r="E767" s="96"/>
      <c r="F767" s="97">
        <f t="shared" si="49"/>
        <v>0</v>
      </c>
    </row>
    <row r="768" spans="1:6" x14ac:dyDescent="0.25">
      <c r="A768" s="57" t="s">
        <v>1036</v>
      </c>
      <c r="B768" s="93" t="s">
        <v>1039</v>
      </c>
      <c r="C768" s="94" t="s">
        <v>22</v>
      </c>
      <c r="D768" s="95">
        <v>2.1250000000000002E-2</v>
      </c>
      <c r="E768" s="96"/>
      <c r="F768" s="97">
        <f t="shared" si="49"/>
        <v>0</v>
      </c>
    </row>
    <row r="769" spans="1:6" x14ac:dyDescent="0.25">
      <c r="A769" s="57" t="s">
        <v>1036</v>
      </c>
      <c r="B769" s="93" t="s">
        <v>1039</v>
      </c>
      <c r="C769" s="94" t="s">
        <v>23</v>
      </c>
      <c r="D769" s="95">
        <v>0.10375</v>
      </c>
      <c r="E769" s="96"/>
      <c r="F769" s="97">
        <f t="shared" si="49"/>
        <v>0</v>
      </c>
    </row>
    <row r="770" spans="1:6" x14ac:dyDescent="0.25">
      <c r="A770" s="57" t="s">
        <v>983</v>
      </c>
      <c r="B770" s="93" t="s">
        <v>985</v>
      </c>
      <c r="C770" s="94" t="s">
        <v>22</v>
      </c>
      <c r="D770" s="95">
        <v>2.1250000000000002E-2</v>
      </c>
      <c r="E770" s="96"/>
      <c r="F770" s="97">
        <f t="shared" si="49"/>
        <v>0</v>
      </c>
    </row>
    <row r="771" spans="1:6" x14ac:dyDescent="0.25">
      <c r="A771" s="57" t="s">
        <v>983</v>
      </c>
      <c r="B771" s="93" t="s">
        <v>985</v>
      </c>
      <c r="C771" s="94" t="s">
        <v>23</v>
      </c>
      <c r="D771" s="95">
        <v>0.10375</v>
      </c>
      <c r="E771" s="96"/>
      <c r="F771" s="97">
        <f t="shared" si="49"/>
        <v>0</v>
      </c>
    </row>
    <row r="772" spans="1:6" x14ac:dyDescent="0.25">
      <c r="A772" s="57">
        <v>88316</v>
      </c>
      <c r="B772" s="93" t="s">
        <v>11</v>
      </c>
      <c r="C772" s="94" t="s">
        <v>10</v>
      </c>
      <c r="D772" s="95">
        <v>0.625</v>
      </c>
      <c r="E772" s="96"/>
      <c r="F772" s="97">
        <f t="shared" si="49"/>
        <v>0</v>
      </c>
    </row>
    <row r="773" spans="1:6" ht="15.75" thickBot="1" x14ac:dyDescent="0.3">
      <c r="A773" s="57">
        <v>4472</v>
      </c>
      <c r="B773" s="93" t="s">
        <v>1277</v>
      </c>
      <c r="C773" s="94" t="s">
        <v>51</v>
      </c>
      <c r="D773" s="95">
        <v>0.43</v>
      </c>
      <c r="E773" s="96"/>
      <c r="F773" s="97">
        <f t="shared" si="49"/>
        <v>0</v>
      </c>
    </row>
    <row r="774" spans="1:6" ht="15.75" thickBot="1" x14ac:dyDescent="0.3">
      <c r="A774" s="100"/>
      <c r="B774" s="101"/>
      <c r="C774" s="101"/>
      <c r="D774" s="102"/>
      <c r="E774" s="103" t="s">
        <v>12</v>
      </c>
      <c r="F774" s="104">
        <f>SUM(F765:F773)</f>
        <v>0</v>
      </c>
    </row>
    <row r="775" spans="1:6" ht="15.75" thickBot="1" x14ac:dyDescent="0.3">
      <c r="A775" s="105"/>
      <c r="B775" s="105"/>
      <c r="C775" s="105"/>
      <c r="D775" s="105"/>
      <c r="E775" s="105"/>
      <c r="F775" s="105"/>
    </row>
    <row r="776" spans="1:6" ht="15.75" thickBot="1" x14ac:dyDescent="0.3">
      <c r="A776" s="76"/>
      <c r="B776" s="77" t="s">
        <v>1</v>
      </c>
      <c r="C776" s="75"/>
      <c r="D776" s="75"/>
      <c r="E776" s="30"/>
      <c r="F776" s="30"/>
    </row>
    <row r="777" spans="1:6" ht="15.75" thickBot="1" x14ac:dyDescent="0.3">
      <c r="A777" s="78"/>
      <c r="B777" s="79" t="s">
        <v>2</v>
      </c>
      <c r="C777" s="75"/>
      <c r="D777" s="75"/>
      <c r="E777" s="80" t="s">
        <v>3</v>
      </c>
      <c r="F777" s="81"/>
    </row>
    <row r="778" spans="1:6" ht="45.75" thickBot="1" x14ac:dyDescent="0.3">
      <c r="A778" s="82" t="s">
        <v>668</v>
      </c>
      <c r="B778" s="83" t="s">
        <v>669</v>
      </c>
      <c r="C778" s="84"/>
      <c r="D778" s="85"/>
      <c r="E778" s="86"/>
      <c r="F778" s="87" t="s">
        <v>854</v>
      </c>
    </row>
    <row r="779" spans="1:6" x14ac:dyDescent="0.25">
      <c r="A779" s="88" t="s">
        <v>4</v>
      </c>
      <c r="B779" s="89" t="s">
        <v>5</v>
      </c>
      <c r="C779" s="89" t="s">
        <v>6</v>
      </c>
      <c r="D779" s="90" t="s">
        <v>7</v>
      </c>
      <c r="E779" s="91" t="s">
        <v>8</v>
      </c>
      <c r="F779" s="92" t="s">
        <v>9</v>
      </c>
    </row>
    <row r="780" spans="1:6" x14ac:dyDescent="0.25">
      <c r="A780" s="57" t="s">
        <v>1278</v>
      </c>
      <c r="B780" s="93" t="s">
        <v>1279</v>
      </c>
      <c r="C780" s="94" t="s">
        <v>22</v>
      </c>
      <c r="D780" s="95">
        <v>4.3240000000000001E-2</v>
      </c>
      <c r="E780" s="96"/>
      <c r="F780" s="97">
        <f t="shared" ref="F780:F783" si="50">TRUNC(D780*E780,2)</f>
        <v>0</v>
      </c>
    </row>
    <row r="781" spans="1:6" x14ac:dyDescent="0.25">
      <c r="A781" s="57" t="s">
        <v>1278</v>
      </c>
      <c r="B781" s="93" t="s">
        <v>1279</v>
      </c>
      <c r="C781" s="94" t="s">
        <v>23</v>
      </c>
      <c r="D781" s="95">
        <v>6.4860000000000001E-2</v>
      </c>
      <c r="E781" s="96"/>
      <c r="F781" s="97">
        <f t="shared" si="50"/>
        <v>0</v>
      </c>
    </row>
    <row r="782" spans="1:6" x14ac:dyDescent="0.25">
      <c r="A782" s="57">
        <v>88316</v>
      </c>
      <c r="B782" s="93" t="s">
        <v>11</v>
      </c>
      <c r="C782" s="94" t="s">
        <v>10</v>
      </c>
      <c r="D782" s="95">
        <v>0.32432</v>
      </c>
      <c r="E782" s="96"/>
      <c r="F782" s="97">
        <f t="shared" si="50"/>
        <v>0</v>
      </c>
    </row>
    <row r="783" spans="1:6" ht="23.25" thickBot="1" x14ac:dyDescent="0.3">
      <c r="A783" s="57" t="s">
        <v>451</v>
      </c>
      <c r="B783" s="93" t="s">
        <v>1280</v>
      </c>
      <c r="C783" s="94" t="s">
        <v>193</v>
      </c>
      <c r="D783" s="95">
        <v>0.28750000000000003</v>
      </c>
      <c r="E783" s="96"/>
      <c r="F783" s="97">
        <f t="shared" si="50"/>
        <v>0</v>
      </c>
    </row>
    <row r="784" spans="1:6" ht="15.75" thickBot="1" x14ac:dyDescent="0.3">
      <c r="A784" s="100"/>
      <c r="B784" s="101"/>
      <c r="C784" s="101"/>
      <c r="D784" s="102"/>
      <c r="E784" s="103" t="s">
        <v>12</v>
      </c>
      <c r="F784" s="104">
        <f>SUM(F780:F783)</f>
        <v>0</v>
      </c>
    </row>
    <row r="785" spans="1:6" ht="15.75" thickBot="1" x14ac:dyDescent="0.3">
      <c r="A785" s="105"/>
      <c r="B785" s="105"/>
      <c r="C785" s="105"/>
      <c r="D785" s="105"/>
      <c r="E785" s="105"/>
      <c r="F785" s="105"/>
    </row>
    <row r="786" spans="1:6" ht="15.75" thickBot="1" x14ac:dyDescent="0.3">
      <c r="A786" s="76"/>
      <c r="B786" s="77" t="s">
        <v>1</v>
      </c>
      <c r="C786" s="75"/>
      <c r="D786" s="75"/>
      <c r="E786" s="30"/>
      <c r="F786" s="30"/>
    </row>
    <row r="787" spans="1:6" ht="15.75" thickBot="1" x14ac:dyDescent="0.3">
      <c r="A787" s="78"/>
      <c r="B787" s="79" t="s">
        <v>2</v>
      </c>
      <c r="C787" s="75"/>
      <c r="D787" s="75"/>
      <c r="E787" s="80" t="s">
        <v>3</v>
      </c>
      <c r="F787" s="81"/>
    </row>
    <row r="788" spans="1:6" ht="45.75" thickBot="1" x14ac:dyDescent="0.3">
      <c r="A788" s="82" t="s">
        <v>670</v>
      </c>
      <c r="B788" s="83" t="s">
        <v>671</v>
      </c>
      <c r="C788" s="84"/>
      <c r="D788" s="85"/>
      <c r="E788" s="86"/>
      <c r="F788" s="87" t="s">
        <v>854</v>
      </c>
    </row>
    <row r="789" spans="1:6" x14ac:dyDescent="0.25">
      <c r="A789" s="88" t="s">
        <v>4</v>
      </c>
      <c r="B789" s="89" t="s">
        <v>5</v>
      </c>
      <c r="C789" s="89" t="s">
        <v>6</v>
      </c>
      <c r="D789" s="90" t="s">
        <v>7</v>
      </c>
      <c r="E789" s="91" t="s">
        <v>8</v>
      </c>
      <c r="F789" s="92" t="s">
        <v>9</v>
      </c>
    </row>
    <row r="790" spans="1:6" x14ac:dyDescent="0.25">
      <c r="A790" s="57" t="s">
        <v>1278</v>
      </c>
      <c r="B790" s="93" t="s">
        <v>1279</v>
      </c>
      <c r="C790" s="94" t="s">
        <v>22</v>
      </c>
      <c r="D790" s="95">
        <v>3.4599999999999999E-2</v>
      </c>
      <c r="E790" s="96"/>
      <c r="F790" s="97">
        <f t="shared" ref="F790:F793" si="51">TRUNC(D790*E790,2)</f>
        <v>0</v>
      </c>
    </row>
    <row r="791" spans="1:6" x14ac:dyDescent="0.25">
      <c r="A791" s="57" t="s">
        <v>1278</v>
      </c>
      <c r="B791" s="93" t="s">
        <v>1279</v>
      </c>
      <c r="C791" s="94" t="s">
        <v>23</v>
      </c>
      <c r="D791" s="95">
        <v>5.1900000000000002E-2</v>
      </c>
      <c r="E791" s="96"/>
      <c r="F791" s="97">
        <f t="shared" si="51"/>
        <v>0</v>
      </c>
    </row>
    <row r="792" spans="1:6" x14ac:dyDescent="0.25">
      <c r="A792" s="57">
        <v>88316</v>
      </c>
      <c r="B792" s="93" t="s">
        <v>11</v>
      </c>
      <c r="C792" s="94" t="s">
        <v>10</v>
      </c>
      <c r="D792" s="95">
        <v>0.25950000000000001</v>
      </c>
      <c r="E792" s="96"/>
      <c r="F792" s="97">
        <f t="shared" si="51"/>
        <v>0</v>
      </c>
    </row>
    <row r="793" spans="1:6" ht="23.25" thickBot="1" x14ac:dyDescent="0.3">
      <c r="A793" s="57" t="s">
        <v>451</v>
      </c>
      <c r="B793" s="93" t="s">
        <v>1280</v>
      </c>
      <c r="C793" s="94" t="s">
        <v>193</v>
      </c>
      <c r="D793" s="95">
        <v>0.22999999999999998</v>
      </c>
      <c r="E793" s="96"/>
      <c r="F793" s="97">
        <f t="shared" si="51"/>
        <v>0</v>
      </c>
    </row>
    <row r="794" spans="1:6" ht="15.75" thickBot="1" x14ac:dyDescent="0.3">
      <c r="A794" s="100"/>
      <c r="B794" s="101"/>
      <c r="C794" s="101"/>
      <c r="D794" s="102"/>
      <c r="E794" s="103" t="s">
        <v>12</v>
      </c>
      <c r="F794" s="104">
        <f>SUM(F790:F793)</f>
        <v>0</v>
      </c>
    </row>
    <row r="795" spans="1:6" ht="15.75" thickBot="1" x14ac:dyDescent="0.3">
      <c r="A795" s="105"/>
      <c r="B795" s="105"/>
      <c r="C795" s="105"/>
      <c r="D795" s="105"/>
      <c r="E795" s="105"/>
      <c r="F795" s="105"/>
    </row>
    <row r="796" spans="1:6" ht="15.75" thickBot="1" x14ac:dyDescent="0.3">
      <c r="A796" s="76"/>
      <c r="B796" s="77" t="s">
        <v>1</v>
      </c>
      <c r="C796" s="75"/>
      <c r="D796" s="75"/>
      <c r="E796" s="30"/>
      <c r="F796" s="30"/>
    </row>
    <row r="797" spans="1:6" ht="15.75" thickBot="1" x14ac:dyDescent="0.3">
      <c r="A797" s="78"/>
      <c r="B797" s="79" t="s">
        <v>2</v>
      </c>
      <c r="C797" s="75"/>
      <c r="D797" s="75"/>
      <c r="E797" s="80" t="s">
        <v>3</v>
      </c>
      <c r="F797" s="81"/>
    </row>
    <row r="798" spans="1:6" ht="45.75" thickBot="1" x14ac:dyDescent="0.3">
      <c r="A798" s="82" t="s">
        <v>672</v>
      </c>
      <c r="B798" s="83" t="s">
        <v>673</v>
      </c>
      <c r="C798" s="84"/>
      <c r="D798" s="85"/>
      <c r="E798" s="86"/>
      <c r="F798" s="87" t="s">
        <v>854</v>
      </c>
    </row>
    <row r="799" spans="1:6" x14ac:dyDescent="0.25">
      <c r="A799" s="88" t="s">
        <v>4</v>
      </c>
      <c r="B799" s="89" t="s">
        <v>5</v>
      </c>
      <c r="C799" s="89" t="s">
        <v>6</v>
      </c>
      <c r="D799" s="90" t="s">
        <v>7</v>
      </c>
      <c r="E799" s="91" t="s">
        <v>8</v>
      </c>
      <c r="F799" s="92" t="s">
        <v>9</v>
      </c>
    </row>
    <row r="800" spans="1:6" x14ac:dyDescent="0.25">
      <c r="A800" s="57" t="s">
        <v>1278</v>
      </c>
      <c r="B800" s="93" t="s">
        <v>1279</v>
      </c>
      <c r="C800" s="94" t="s">
        <v>22</v>
      </c>
      <c r="D800" s="95">
        <v>4.3240000000000001E-2</v>
      </c>
      <c r="E800" s="96"/>
      <c r="F800" s="97">
        <f t="shared" ref="F800:F804" si="52">TRUNC(D800*E800,2)</f>
        <v>0</v>
      </c>
    </row>
    <row r="801" spans="1:6" x14ac:dyDescent="0.25">
      <c r="A801" s="57" t="s">
        <v>1278</v>
      </c>
      <c r="B801" s="93" t="s">
        <v>1279</v>
      </c>
      <c r="C801" s="94" t="s">
        <v>23</v>
      </c>
      <c r="D801" s="95">
        <v>6.4860000000000001E-2</v>
      </c>
      <c r="E801" s="96"/>
      <c r="F801" s="97">
        <f t="shared" si="52"/>
        <v>0</v>
      </c>
    </row>
    <row r="802" spans="1:6" x14ac:dyDescent="0.25">
      <c r="A802" s="57">
        <v>88316</v>
      </c>
      <c r="B802" s="93" t="s">
        <v>11</v>
      </c>
      <c r="C802" s="94" t="s">
        <v>10</v>
      </c>
      <c r="D802" s="95">
        <v>0.32432</v>
      </c>
      <c r="E802" s="96"/>
      <c r="F802" s="97">
        <f t="shared" si="52"/>
        <v>0</v>
      </c>
    </row>
    <row r="803" spans="1:6" ht="22.5" x14ac:dyDescent="0.25">
      <c r="A803" s="57" t="s">
        <v>451</v>
      </c>
      <c r="B803" s="93" t="s">
        <v>1280</v>
      </c>
      <c r="C803" s="94" t="s">
        <v>193</v>
      </c>
      <c r="D803" s="95">
        <v>0.28750000000000003</v>
      </c>
      <c r="E803" s="96"/>
      <c r="F803" s="97">
        <f t="shared" si="52"/>
        <v>0</v>
      </c>
    </row>
    <row r="804" spans="1:6" ht="23.25" thickBot="1" x14ac:dyDescent="0.3">
      <c r="A804" s="57" t="s">
        <v>658</v>
      </c>
      <c r="B804" s="93" t="s">
        <v>1281</v>
      </c>
      <c r="C804" s="94" t="s">
        <v>178</v>
      </c>
      <c r="D804" s="95">
        <v>1</v>
      </c>
      <c r="E804" s="96"/>
      <c r="F804" s="97">
        <f t="shared" si="52"/>
        <v>0</v>
      </c>
    </row>
    <row r="805" spans="1:6" ht="15.75" thickBot="1" x14ac:dyDescent="0.3">
      <c r="A805" s="100"/>
      <c r="B805" s="101"/>
      <c r="C805" s="101"/>
      <c r="D805" s="102"/>
      <c r="E805" s="103" t="s">
        <v>12</v>
      </c>
      <c r="F805" s="104">
        <f>SUM(F800:F804)</f>
        <v>0</v>
      </c>
    </row>
    <row r="806" spans="1:6" ht="15.75" thickBot="1" x14ac:dyDescent="0.3">
      <c r="A806" s="105"/>
      <c r="B806" s="105"/>
      <c r="C806" s="105"/>
      <c r="D806" s="105"/>
      <c r="E806" s="105"/>
      <c r="F806" s="105"/>
    </row>
    <row r="807" spans="1:6" ht="15.75" thickBot="1" x14ac:dyDescent="0.3">
      <c r="A807" s="76"/>
      <c r="B807" s="77" t="s">
        <v>1</v>
      </c>
      <c r="C807" s="75"/>
      <c r="D807" s="75"/>
      <c r="E807" s="30"/>
      <c r="F807" s="30"/>
    </row>
    <row r="808" spans="1:6" ht="15.75" thickBot="1" x14ac:dyDescent="0.3">
      <c r="A808" s="78"/>
      <c r="B808" s="79" t="s">
        <v>2</v>
      </c>
      <c r="C808" s="75"/>
      <c r="D808" s="75"/>
      <c r="E808" s="80" t="s">
        <v>3</v>
      </c>
      <c r="F808" s="81"/>
    </row>
    <row r="809" spans="1:6" ht="45.75" thickBot="1" x14ac:dyDescent="0.3">
      <c r="A809" s="82" t="s">
        <v>674</v>
      </c>
      <c r="B809" s="83" t="s">
        <v>675</v>
      </c>
      <c r="C809" s="84"/>
      <c r="D809" s="85"/>
      <c r="E809" s="86"/>
      <c r="F809" s="87" t="s">
        <v>854</v>
      </c>
    </row>
    <row r="810" spans="1:6" x14ac:dyDescent="0.25">
      <c r="A810" s="88" t="s">
        <v>4</v>
      </c>
      <c r="B810" s="89" t="s">
        <v>5</v>
      </c>
      <c r="C810" s="89" t="s">
        <v>6</v>
      </c>
      <c r="D810" s="90" t="s">
        <v>7</v>
      </c>
      <c r="E810" s="91" t="s">
        <v>8</v>
      </c>
      <c r="F810" s="92" t="s">
        <v>9</v>
      </c>
    </row>
    <row r="811" spans="1:6" x14ac:dyDescent="0.25">
      <c r="A811" s="57" t="s">
        <v>1278</v>
      </c>
      <c r="B811" s="93" t="s">
        <v>1279</v>
      </c>
      <c r="C811" s="94" t="s">
        <v>22</v>
      </c>
      <c r="D811" s="95">
        <v>3.4599999999999999E-2</v>
      </c>
      <c r="E811" s="96"/>
      <c r="F811" s="97">
        <f t="shared" ref="F811:F815" si="53">TRUNC(D811*E811,2)</f>
        <v>0</v>
      </c>
    </row>
    <row r="812" spans="1:6" x14ac:dyDescent="0.25">
      <c r="A812" s="57" t="s">
        <v>1278</v>
      </c>
      <c r="B812" s="93" t="s">
        <v>1279</v>
      </c>
      <c r="C812" s="94" t="s">
        <v>23</v>
      </c>
      <c r="D812" s="95">
        <v>5.1900000000000002E-2</v>
      </c>
      <c r="E812" s="96"/>
      <c r="F812" s="97">
        <f t="shared" si="53"/>
        <v>0</v>
      </c>
    </row>
    <row r="813" spans="1:6" x14ac:dyDescent="0.25">
      <c r="A813" s="57">
        <v>88316</v>
      </c>
      <c r="B813" s="93" t="s">
        <v>11</v>
      </c>
      <c r="C813" s="94" t="s">
        <v>10</v>
      </c>
      <c r="D813" s="95">
        <v>0.25950000000000001</v>
      </c>
      <c r="E813" s="96"/>
      <c r="F813" s="97">
        <f t="shared" si="53"/>
        <v>0</v>
      </c>
    </row>
    <row r="814" spans="1:6" ht="22.5" x14ac:dyDescent="0.25">
      <c r="A814" s="57" t="s">
        <v>451</v>
      </c>
      <c r="B814" s="93" t="s">
        <v>1280</v>
      </c>
      <c r="C814" s="94" t="s">
        <v>193</v>
      </c>
      <c r="D814" s="95">
        <v>0.22999999999999998</v>
      </c>
      <c r="E814" s="96"/>
      <c r="F814" s="97">
        <f t="shared" si="53"/>
        <v>0</v>
      </c>
    </row>
    <row r="815" spans="1:6" ht="23.25" thickBot="1" x14ac:dyDescent="0.3">
      <c r="A815" s="57" t="s">
        <v>658</v>
      </c>
      <c r="B815" s="93" t="s">
        <v>1281</v>
      </c>
      <c r="C815" s="94" t="s">
        <v>178</v>
      </c>
      <c r="D815" s="95">
        <v>1</v>
      </c>
      <c r="E815" s="96"/>
      <c r="F815" s="97">
        <f t="shared" si="53"/>
        <v>0</v>
      </c>
    </row>
    <row r="816" spans="1:6" ht="15.75" thickBot="1" x14ac:dyDescent="0.3">
      <c r="A816" s="100"/>
      <c r="B816" s="101"/>
      <c r="C816" s="101"/>
      <c r="D816" s="102"/>
      <c r="E816" s="103" t="s">
        <v>12</v>
      </c>
      <c r="F816" s="104">
        <f>SUM(F811:F815)</f>
        <v>0</v>
      </c>
    </row>
    <row r="817" spans="1:6" ht="15.75" thickBot="1" x14ac:dyDescent="0.3">
      <c r="A817" s="105"/>
      <c r="B817" s="105"/>
      <c r="C817" s="105"/>
      <c r="D817" s="105"/>
      <c r="E817" s="105"/>
      <c r="F817" s="105"/>
    </row>
    <row r="818" spans="1:6" ht="15.75" thickBot="1" x14ac:dyDescent="0.3">
      <c r="A818" s="76"/>
      <c r="B818" s="77" t="s">
        <v>1</v>
      </c>
      <c r="C818" s="75"/>
      <c r="D818" s="75"/>
      <c r="E818" s="30"/>
      <c r="F818" s="30"/>
    </row>
    <row r="819" spans="1:6" ht="15.75" thickBot="1" x14ac:dyDescent="0.3">
      <c r="A819" s="78"/>
      <c r="B819" s="79" t="s">
        <v>2</v>
      </c>
      <c r="C819" s="75"/>
      <c r="D819" s="75"/>
      <c r="E819" s="80" t="s">
        <v>3</v>
      </c>
      <c r="F819" s="81"/>
    </row>
    <row r="820" spans="1:6" ht="34.5" thickBot="1" x14ac:dyDescent="0.3">
      <c r="A820" s="82" t="s">
        <v>676</v>
      </c>
      <c r="B820" s="83" t="s">
        <v>677</v>
      </c>
      <c r="C820" s="84"/>
      <c r="D820" s="85"/>
      <c r="E820" s="86"/>
      <c r="F820" s="87" t="s">
        <v>854</v>
      </c>
    </row>
    <row r="821" spans="1:6" x14ac:dyDescent="0.25">
      <c r="A821" s="88" t="s">
        <v>4</v>
      </c>
      <c r="B821" s="89" t="s">
        <v>5</v>
      </c>
      <c r="C821" s="89" t="s">
        <v>6</v>
      </c>
      <c r="D821" s="90" t="s">
        <v>7</v>
      </c>
      <c r="E821" s="91" t="s">
        <v>8</v>
      </c>
      <c r="F821" s="92" t="s">
        <v>9</v>
      </c>
    </row>
    <row r="822" spans="1:6" x14ac:dyDescent="0.25">
      <c r="A822" s="57" t="s">
        <v>1278</v>
      </c>
      <c r="B822" s="93" t="s">
        <v>1279</v>
      </c>
      <c r="C822" s="94" t="s">
        <v>22</v>
      </c>
      <c r="D822" s="95">
        <v>6.4899999999999999E-2</v>
      </c>
      <c r="E822" s="96"/>
      <c r="F822" s="97">
        <f t="shared" ref="F822:F826" si="54">TRUNC(D822*E822,2)</f>
        <v>0</v>
      </c>
    </row>
    <row r="823" spans="1:6" x14ac:dyDescent="0.25">
      <c r="A823" s="57" t="s">
        <v>1278</v>
      </c>
      <c r="B823" s="93" t="s">
        <v>1279</v>
      </c>
      <c r="C823" s="94" t="s">
        <v>23</v>
      </c>
      <c r="D823" s="95">
        <v>9.74E-2</v>
      </c>
      <c r="E823" s="96"/>
      <c r="F823" s="97">
        <f t="shared" si="54"/>
        <v>0</v>
      </c>
    </row>
    <row r="824" spans="1:6" x14ac:dyDescent="0.25">
      <c r="A824" s="57">
        <v>88316</v>
      </c>
      <c r="B824" s="93" t="s">
        <v>11</v>
      </c>
      <c r="C824" s="94" t="s">
        <v>10</v>
      </c>
      <c r="D824" s="95">
        <v>0.48699999999999999</v>
      </c>
      <c r="E824" s="96"/>
      <c r="F824" s="97">
        <f t="shared" si="54"/>
        <v>0</v>
      </c>
    </row>
    <row r="825" spans="1:6" ht="22.5" x14ac:dyDescent="0.25">
      <c r="A825" s="57" t="s">
        <v>451</v>
      </c>
      <c r="B825" s="93" t="s">
        <v>1280</v>
      </c>
      <c r="C825" s="94" t="s">
        <v>193</v>
      </c>
      <c r="D825" s="95">
        <v>0.43162499999999998</v>
      </c>
      <c r="E825" s="96"/>
      <c r="F825" s="97">
        <f t="shared" si="54"/>
        <v>0</v>
      </c>
    </row>
    <row r="826" spans="1:6" ht="23.25" thickBot="1" x14ac:dyDescent="0.3">
      <c r="A826" s="57" t="s">
        <v>658</v>
      </c>
      <c r="B826" s="93" t="s">
        <v>1281</v>
      </c>
      <c r="C826" s="94" t="s">
        <v>178</v>
      </c>
      <c r="D826" s="95">
        <v>1</v>
      </c>
      <c r="E826" s="96"/>
      <c r="F826" s="97">
        <f t="shared" si="54"/>
        <v>0</v>
      </c>
    </row>
    <row r="827" spans="1:6" ht="15.75" thickBot="1" x14ac:dyDescent="0.3">
      <c r="A827" s="100"/>
      <c r="B827" s="101"/>
      <c r="C827" s="101"/>
      <c r="D827" s="102"/>
      <c r="E827" s="103" t="s">
        <v>12</v>
      </c>
      <c r="F827" s="104">
        <f>SUM(F822:F826)</f>
        <v>0</v>
      </c>
    </row>
    <row r="828" spans="1:6" ht="15.75" thickBot="1" x14ac:dyDescent="0.3">
      <c r="A828" s="105"/>
      <c r="B828" s="105"/>
      <c r="C828" s="105"/>
      <c r="D828" s="105"/>
      <c r="E828" s="105"/>
      <c r="F828" s="105"/>
    </row>
    <row r="829" spans="1:6" ht="15.75" thickBot="1" x14ac:dyDescent="0.3">
      <c r="A829" s="76"/>
      <c r="B829" s="77" t="s">
        <v>1</v>
      </c>
      <c r="C829" s="75"/>
      <c r="D829" s="75"/>
      <c r="E829" s="30"/>
      <c r="F829" s="30"/>
    </row>
    <row r="830" spans="1:6" ht="15.75" thickBot="1" x14ac:dyDescent="0.3">
      <c r="A830" s="78"/>
      <c r="B830" s="79" t="s">
        <v>2</v>
      </c>
      <c r="C830" s="75"/>
      <c r="D830" s="75"/>
      <c r="E830" s="80" t="s">
        <v>3</v>
      </c>
      <c r="F830" s="81"/>
    </row>
    <row r="831" spans="1:6" ht="34.5" thickBot="1" x14ac:dyDescent="0.3">
      <c r="A831" s="82" t="s">
        <v>678</v>
      </c>
      <c r="B831" s="83" t="s">
        <v>679</v>
      </c>
      <c r="C831" s="84"/>
      <c r="D831" s="85"/>
      <c r="E831" s="86"/>
      <c r="F831" s="87" t="s">
        <v>47</v>
      </c>
    </row>
    <row r="832" spans="1:6" x14ac:dyDescent="0.25">
      <c r="A832" s="88" t="s">
        <v>4</v>
      </c>
      <c r="B832" s="89" t="s">
        <v>5</v>
      </c>
      <c r="C832" s="89" t="s">
        <v>6</v>
      </c>
      <c r="D832" s="90" t="s">
        <v>7</v>
      </c>
      <c r="E832" s="91" t="s">
        <v>8</v>
      </c>
      <c r="F832" s="92" t="s">
        <v>9</v>
      </c>
    </row>
    <row r="833" spans="1:6" ht="22.5" x14ac:dyDescent="0.25">
      <c r="A833" s="57">
        <v>92917</v>
      </c>
      <c r="B833" s="93" t="s">
        <v>969</v>
      </c>
      <c r="C833" s="94" t="s">
        <v>179</v>
      </c>
      <c r="D833" s="95">
        <v>3.8533599999999999</v>
      </c>
      <c r="E833" s="96"/>
      <c r="F833" s="97">
        <f t="shared" ref="F833:F835" si="55">TRUNC(D833*E833,2)</f>
        <v>0</v>
      </c>
    </row>
    <row r="834" spans="1:6" x14ac:dyDescent="0.25">
      <c r="A834" s="57">
        <v>94970</v>
      </c>
      <c r="B834" s="93" t="s">
        <v>825</v>
      </c>
      <c r="C834" s="94" t="s">
        <v>28</v>
      </c>
      <c r="D834" s="95">
        <v>0.25308000000000003</v>
      </c>
      <c r="E834" s="96"/>
      <c r="F834" s="97">
        <f t="shared" si="55"/>
        <v>0</v>
      </c>
    </row>
    <row r="835" spans="1:6" ht="23.25" thickBot="1" x14ac:dyDescent="0.3">
      <c r="A835" s="57" t="s">
        <v>312</v>
      </c>
      <c r="B835" s="93" t="s">
        <v>313</v>
      </c>
      <c r="C835" s="94" t="s">
        <v>178</v>
      </c>
      <c r="D835" s="95">
        <v>1.8580000000000001</v>
      </c>
      <c r="E835" s="96"/>
      <c r="F835" s="97">
        <f t="shared" si="55"/>
        <v>0</v>
      </c>
    </row>
    <row r="836" spans="1:6" ht="15.75" thickBot="1" x14ac:dyDescent="0.3">
      <c r="A836" s="100"/>
      <c r="B836" s="101"/>
      <c r="C836" s="101"/>
      <c r="D836" s="102"/>
      <c r="E836" s="103" t="s">
        <v>12</v>
      </c>
      <c r="F836" s="104">
        <f>SUM(F833:F835)</f>
        <v>0</v>
      </c>
    </row>
    <row r="837" spans="1:6" ht="15.75" thickBot="1" x14ac:dyDescent="0.3">
      <c r="A837" s="105"/>
      <c r="B837" s="105"/>
      <c r="C837" s="105"/>
      <c r="D837" s="105"/>
      <c r="E837" s="105"/>
      <c r="F837" s="105"/>
    </row>
    <row r="838" spans="1:6" ht="15.75" thickBot="1" x14ac:dyDescent="0.3">
      <c r="A838" s="76"/>
      <c r="B838" s="77" t="s">
        <v>1</v>
      </c>
      <c r="C838" s="75"/>
      <c r="D838" s="75"/>
      <c r="E838" s="30"/>
      <c r="F838" s="30"/>
    </row>
    <row r="839" spans="1:6" ht="15.75" thickBot="1" x14ac:dyDescent="0.3">
      <c r="A839" s="78"/>
      <c r="B839" s="79" t="s">
        <v>2</v>
      </c>
      <c r="C839" s="75"/>
      <c r="D839" s="75"/>
      <c r="E839" s="80" t="s">
        <v>3</v>
      </c>
      <c r="F839" s="81"/>
    </row>
    <row r="840" spans="1:6" ht="34.5" thickBot="1" x14ac:dyDescent="0.3">
      <c r="A840" s="82" t="s">
        <v>680</v>
      </c>
      <c r="B840" s="83" t="s">
        <v>681</v>
      </c>
      <c r="C840" s="84"/>
      <c r="D840" s="85"/>
      <c r="E840" s="86"/>
      <c r="F840" s="87" t="s">
        <v>47</v>
      </c>
    </row>
    <row r="841" spans="1:6" x14ac:dyDescent="0.25">
      <c r="A841" s="88" t="s">
        <v>4</v>
      </c>
      <c r="B841" s="89" t="s">
        <v>5</v>
      </c>
      <c r="C841" s="89" t="s">
        <v>6</v>
      </c>
      <c r="D841" s="90" t="s">
        <v>7</v>
      </c>
      <c r="E841" s="91" t="s">
        <v>8</v>
      </c>
      <c r="F841" s="92" t="s">
        <v>9</v>
      </c>
    </row>
    <row r="842" spans="1:6" ht="22.5" x14ac:dyDescent="0.25">
      <c r="A842" s="57">
        <v>92917</v>
      </c>
      <c r="B842" s="93" t="s">
        <v>969</v>
      </c>
      <c r="C842" s="94" t="s">
        <v>179</v>
      </c>
      <c r="D842" s="95">
        <v>3.8533599999999999</v>
      </c>
      <c r="E842" s="96"/>
      <c r="F842" s="97">
        <f t="shared" ref="F842:F844" si="56">TRUNC(D842*E842,2)</f>
        <v>0</v>
      </c>
    </row>
    <row r="843" spans="1:6" x14ac:dyDescent="0.25">
      <c r="A843" s="57">
        <v>94970</v>
      </c>
      <c r="B843" s="93" t="s">
        <v>825</v>
      </c>
      <c r="C843" s="94" t="s">
        <v>28</v>
      </c>
      <c r="D843" s="95">
        <v>0.31240000000000001</v>
      </c>
      <c r="E843" s="96"/>
      <c r="F843" s="97">
        <f t="shared" si="56"/>
        <v>0</v>
      </c>
    </row>
    <row r="844" spans="1:6" ht="23.25" thickBot="1" x14ac:dyDescent="0.3">
      <c r="A844" s="57" t="s">
        <v>312</v>
      </c>
      <c r="B844" s="93" t="s">
        <v>313</v>
      </c>
      <c r="C844" s="94" t="s">
        <v>178</v>
      </c>
      <c r="D844" s="95">
        <v>1.9379999999999999</v>
      </c>
      <c r="E844" s="96"/>
      <c r="F844" s="97">
        <f t="shared" si="56"/>
        <v>0</v>
      </c>
    </row>
    <row r="845" spans="1:6" ht="15.75" thickBot="1" x14ac:dyDescent="0.3">
      <c r="A845" s="100"/>
      <c r="B845" s="101"/>
      <c r="C845" s="101"/>
      <c r="D845" s="102"/>
      <c r="E845" s="103" t="s">
        <v>12</v>
      </c>
      <c r="F845" s="104">
        <f>SUM(F842:F844)</f>
        <v>0</v>
      </c>
    </row>
    <row r="846" spans="1:6" ht="15.75" thickBot="1" x14ac:dyDescent="0.3">
      <c r="A846" s="105"/>
      <c r="B846" s="105"/>
      <c r="C846" s="105"/>
      <c r="D846" s="105"/>
      <c r="E846" s="105"/>
      <c r="F846" s="105"/>
    </row>
    <row r="847" spans="1:6" ht="15.75" thickBot="1" x14ac:dyDescent="0.3">
      <c r="A847" s="76"/>
      <c r="B847" s="77" t="s">
        <v>1</v>
      </c>
      <c r="C847" s="75"/>
      <c r="D847" s="75"/>
      <c r="E847" s="30"/>
      <c r="F847" s="30"/>
    </row>
    <row r="848" spans="1:6" ht="15.75" thickBot="1" x14ac:dyDescent="0.3">
      <c r="A848" s="78"/>
      <c r="B848" s="79" t="s">
        <v>2</v>
      </c>
      <c r="C848" s="75"/>
      <c r="D848" s="75"/>
      <c r="E848" s="80" t="s">
        <v>3</v>
      </c>
      <c r="F848" s="81"/>
    </row>
    <row r="849" spans="1:6" ht="45.75" thickBot="1" x14ac:dyDescent="0.3">
      <c r="A849" s="82" t="s">
        <v>682</v>
      </c>
      <c r="B849" s="83" t="s">
        <v>683</v>
      </c>
      <c r="C849" s="84"/>
      <c r="D849" s="85"/>
      <c r="E849" s="86"/>
      <c r="F849" s="87" t="s">
        <v>854</v>
      </c>
    </row>
    <row r="850" spans="1:6" x14ac:dyDescent="0.25">
      <c r="A850" s="88" t="s">
        <v>4</v>
      </c>
      <c r="B850" s="89" t="s">
        <v>5</v>
      </c>
      <c r="C850" s="89" t="s">
        <v>6</v>
      </c>
      <c r="D850" s="90" t="s">
        <v>7</v>
      </c>
      <c r="E850" s="91" t="s">
        <v>8</v>
      </c>
      <c r="F850" s="92" t="s">
        <v>9</v>
      </c>
    </row>
    <row r="851" spans="1:6" ht="22.5" x14ac:dyDescent="0.25">
      <c r="A851" s="57">
        <v>88262</v>
      </c>
      <c r="B851" s="93" t="s">
        <v>857</v>
      </c>
      <c r="C851" s="94" t="s">
        <v>10</v>
      </c>
      <c r="D851" s="95">
        <v>0.1</v>
      </c>
      <c r="E851" s="96"/>
      <c r="F851" s="97">
        <f t="shared" ref="F851:F857" si="57">TRUNC(D851*E851,2)</f>
        <v>0</v>
      </c>
    </row>
    <row r="852" spans="1:6" x14ac:dyDescent="0.25">
      <c r="A852" s="57">
        <v>88316</v>
      </c>
      <c r="B852" s="93" t="s">
        <v>11</v>
      </c>
      <c r="C852" s="94" t="s">
        <v>10</v>
      </c>
      <c r="D852" s="95">
        <v>0.1</v>
      </c>
      <c r="E852" s="96"/>
      <c r="F852" s="97">
        <f t="shared" si="57"/>
        <v>0</v>
      </c>
    </row>
    <row r="853" spans="1:6" ht="22.5" x14ac:dyDescent="0.25">
      <c r="A853" s="57">
        <v>4491</v>
      </c>
      <c r="B853" s="93" t="s">
        <v>818</v>
      </c>
      <c r="C853" s="94" t="s">
        <v>113</v>
      </c>
      <c r="D853" s="95">
        <v>0.5</v>
      </c>
      <c r="E853" s="96"/>
      <c r="F853" s="97">
        <f t="shared" si="57"/>
        <v>0</v>
      </c>
    </row>
    <row r="854" spans="1:6" x14ac:dyDescent="0.25">
      <c r="A854" s="57">
        <v>5069</v>
      </c>
      <c r="B854" s="93" t="s">
        <v>821</v>
      </c>
      <c r="C854" s="94" t="s">
        <v>179</v>
      </c>
      <c r="D854" s="95">
        <v>0.1613</v>
      </c>
      <c r="E854" s="96"/>
      <c r="F854" s="97">
        <f t="shared" si="57"/>
        <v>0</v>
      </c>
    </row>
    <row r="855" spans="1:6" x14ac:dyDescent="0.25">
      <c r="A855" s="57">
        <v>94970</v>
      </c>
      <c r="B855" s="93" t="s">
        <v>825</v>
      </c>
      <c r="C855" s="94" t="s">
        <v>28</v>
      </c>
      <c r="D855" s="95">
        <v>1.35E-2</v>
      </c>
      <c r="E855" s="96"/>
      <c r="F855" s="97">
        <f t="shared" si="57"/>
        <v>0</v>
      </c>
    </row>
    <row r="856" spans="1:6" ht="22.5" x14ac:dyDescent="0.25">
      <c r="A856" s="57" t="s">
        <v>312</v>
      </c>
      <c r="B856" s="93" t="s">
        <v>313</v>
      </c>
      <c r="C856" s="94" t="s">
        <v>178</v>
      </c>
      <c r="D856" s="95">
        <v>0.27</v>
      </c>
      <c r="E856" s="96"/>
      <c r="F856" s="97">
        <f t="shared" si="57"/>
        <v>0</v>
      </c>
    </row>
    <row r="857" spans="1:6" ht="15.75" thickBot="1" x14ac:dyDescent="0.3">
      <c r="A857" s="57" t="s">
        <v>1282</v>
      </c>
      <c r="B857" s="93" t="s">
        <v>1283</v>
      </c>
      <c r="C857" s="94" t="s">
        <v>113</v>
      </c>
      <c r="D857" s="95">
        <v>0.03</v>
      </c>
      <c r="E857" s="96"/>
      <c r="F857" s="97">
        <f t="shared" si="57"/>
        <v>0</v>
      </c>
    </row>
    <row r="858" spans="1:6" ht="15.75" thickBot="1" x14ac:dyDescent="0.3">
      <c r="A858" s="100"/>
      <c r="B858" s="101"/>
      <c r="C858" s="101"/>
      <c r="D858" s="102"/>
      <c r="E858" s="103" t="s">
        <v>12</v>
      </c>
      <c r="F858" s="104">
        <f>SUM(F851:F857)</f>
        <v>0</v>
      </c>
    </row>
    <row r="859" spans="1:6" ht="15.75" thickBot="1" x14ac:dyDescent="0.3">
      <c r="A859" s="105"/>
      <c r="B859" s="105"/>
      <c r="C859" s="105"/>
      <c r="D859" s="105"/>
      <c r="E859" s="105"/>
      <c r="F859" s="105"/>
    </row>
    <row r="860" spans="1:6" ht="15.75" thickBot="1" x14ac:dyDescent="0.3">
      <c r="A860" s="76"/>
      <c r="B860" s="77" t="s">
        <v>1</v>
      </c>
      <c r="C860" s="75"/>
      <c r="D860" s="75"/>
      <c r="E860" s="30"/>
      <c r="F860" s="30"/>
    </row>
    <row r="861" spans="1:6" ht="15.75" thickBot="1" x14ac:dyDescent="0.3">
      <c r="A861" s="78"/>
      <c r="B861" s="79" t="s">
        <v>2</v>
      </c>
      <c r="C861" s="75"/>
      <c r="D861" s="75"/>
      <c r="E861" s="80" t="s">
        <v>3</v>
      </c>
      <c r="F861" s="81"/>
    </row>
    <row r="862" spans="1:6" ht="23.25" thickBot="1" x14ac:dyDescent="0.3">
      <c r="A862" s="82" t="s">
        <v>684</v>
      </c>
      <c r="B862" s="83" t="s">
        <v>685</v>
      </c>
      <c r="C862" s="84"/>
      <c r="D862" s="85"/>
      <c r="E862" s="86"/>
      <c r="F862" s="87" t="s">
        <v>831</v>
      </c>
    </row>
    <row r="863" spans="1:6" x14ac:dyDescent="0.25">
      <c r="A863" s="88" t="s">
        <v>4</v>
      </c>
      <c r="B863" s="89" t="s">
        <v>5</v>
      </c>
      <c r="C863" s="89" t="s">
        <v>6</v>
      </c>
      <c r="D863" s="90" t="s">
        <v>7</v>
      </c>
      <c r="E863" s="91" t="s">
        <v>8</v>
      </c>
      <c r="F863" s="92" t="s">
        <v>9</v>
      </c>
    </row>
    <row r="864" spans="1:6" ht="22.5" x14ac:dyDescent="0.25">
      <c r="A864" s="57" t="s">
        <v>1209</v>
      </c>
      <c r="B864" s="93" t="s">
        <v>1210</v>
      </c>
      <c r="C864" s="94" t="s">
        <v>22</v>
      </c>
      <c r="D864" s="95">
        <v>0.05</v>
      </c>
      <c r="E864" s="96"/>
      <c r="F864" s="97">
        <f t="shared" ref="F864:F866" si="58">TRUNC(D864*E864,2)</f>
        <v>0</v>
      </c>
    </row>
    <row r="865" spans="1:6" x14ac:dyDescent="0.25">
      <c r="A865" s="57">
        <v>88316</v>
      </c>
      <c r="B865" s="93" t="s">
        <v>11</v>
      </c>
      <c r="C865" s="94" t="s">
        <v>10</v>
      </c>
      <c r="D865" s="95">
        <v>0.15</v>
      </c>
      <c r="E865" s="96"/>
      <c r="F865" s="97">
        <f t="shared" si="58"/>
        <v>0</v>
      </c>
    </row>
    <row r="866" spans="1:6" ht="23.25" thickBot="1" x14ac:dyDescent="0.3">
      <c r="A866" s="57" t="s">
        <v>1284</v>
      </c>
      <c r="B866" s="93" t="s">
        <v>1285</v>
      </c>
      <c r="C866" s="94" t="s">
        <v>51</v>
      </c>
      <c r="D866" s="95">
        <v>0.1</v>
      </c>
      <c r="E866" s="96"/>
      <c r="F866" s="97">
        <f t="shared" si="58"/>
        <v>0</v>
      </c>
    </row>
    <row r="867" spans="1:6" ht="15.75" thickBot="1" x14ac:dyDescent="0.3">
      <c r="A867" s="100"/>
      <c r="B867" s="101"/>
      <c r="C867" s="101"/>
      <c r="D867" s="102"/>
      <c r="E867" s="103" t="s">
        <v>12</v>
      </c>
      <c r="F867" s="104">
        <f>SUM(F864:F866)</f>
        <v>0</v>
      </c>
    </row>
    <row r="868" spans="1:6" ht="15.75" thickBot="1" x14ac:dyDescent="0.3">
      <c r="A868" s="105"/>
      <c r="B868" s="105"/>
      <c r="C868" s="105"/>
      <c r="D868" s="105"/>
      <c r="E868" s="105"/>
      <c r="F868" s="105"/>
    </row>
    <row r="869" spans="1:6" ht="15.75" thickBot="1" x14ac:dyDescent="0.3">
      <c r="A869" s="76"/>
      <c r="B869" s="77" t="s">
        <v>1</v>
      </c>
      <c r="C869" s="75"/>
      <c r="D869" s="75"/>
      <c r="E869" s="30"/>
      <c r="F869" s="30"/>
    </row>
    <row r="870" spans="1:6" ht="15.75" thickBot="1" x14ac:dyDescent="0.3">
      <c r="A870" s="78"/>
      <c r="B870" s="79" t="s">
        <v>2</v>
      </c>
      <c r="C870" s="75"/>
      <c r="D870" s="75"/>
      <c r="E870" s="80" t="s">
        <v>3</v>
      </c>
      <c r="F870" s="81"/>
    </row>
    <row r="871" spans="1:6" ht="45.75" thickBot="1" x14ac:dyDescent="0.3">
      <c r="A871" s="82" t="s">
        <v>686</v>
      </c>
      <c r="B871" s="83" t="s">
        <v>687</v>
      </c>
      <c r="C871" s="84"/>
      <c r="D871" s="85"/>
      <c r="E871" s="86"/>
      <c r="F871" s="87" t="s">
        <v>831</v>
      </c>
    </row>
    <row r="872" spans="1:6" x14ac:dyDescent="0.25">
      <c r="A872" s="88" t="s">
        <v>4</v>
      </c>
      <c r="B872" s="89" t="s">
        <v>5</v>
      </c>
      <c r="C872" s="89" t="s">
        <v>6</v>
      </c>
      <c r="D872" s="90" t="s">
        <v>7</v>
      </c>
      <c r="E872" s="91" t="s">
        <v>8</v>
      </c>
      <c r="F872" s="92" t="s">
        <v>9</v>
      </c>
    </row>
    <row r="873" spans="1:6" ht="22.5" x14ac:dyDescent="0.25">
      <c r="A873" s="57">
        <v>88262</v>
      </c>
      <c r="B873" s="93" t="s">
        <v>857</v>
      </c>
      <c r="C873" s="94" t="s">
        <v>10</v>
      </c>
      <c r="D873" s="95">
        <v>0.03</v>
      </c>
      <c r="E873" s="96"/>
      <c r="F873" s="97">
        <f t="shared" ref="F873:F879" si="59">TRUNC(D873*E873,2)</f>
        <v>0</v>
      </c>
    </row>
    <row r="874" spans="1:6" x14ac:dyDescent="0.25">
      <c r="A874" s="57">
        <v>88316</v>
      </c>
      <c r="B874" s="93" t="s">
        <v>11</v>
      </c>
      <c r="C874" s="94" t="s">
        <v>10</v>
      </c>
      <c r="D874" s="95">
        <v>0.03</v>
      </c>
      <c r="E874" s="96"/>
      <c r="F874" s="97">
        <f t="shared" si="59"/>
        <v>0</v>
      </c>
    </row>
    <row r="875" spans="1:6" ht="22.5" x14ac:dyDescent="0.25">
      <c r="A875" s="57">
        <v>4491</v>
      </c>
      <c r="B875" s="93" t="s">
        <v>818</v>
      </c>
      <c r="C875" s="94" t="s">
        <v>113</v>
      </c>
      <c r="D875" s="95">
        <v>0.15</v>
      </c>
      <c r="E875" s="96"/>
      <c r="F875" s="97">
        <f t="shared" si="59"/>
        <v>0</v>
      </c>
    </row>
    <row r="876" spans="1:6" x14ac:dyDescent="0.25">
      <c r="A876" s="57">
        <v>5069</v>
      </c>
      <c r="B876" s="93" t="s">
        <v>821</v>
      </c>
      <c r="C876" s="94" t="s">
        <v>179</v>
      </c>
      <c r="D876" s="95">
        <v>4.8390000000000002E-2</v>
      </c>
      <c r="E876" s="96"/>
      <c r="F876" s="97">
        <f t="shared" si="59"/>
        <v>0</v>
      </c>
    </row>
    <row r="877" spans="1:6" x14ac:dyDescent="0.25">
      <c r="A877" s="57">
        <v>94970</v>
      </c>
      <c r="B877" s="93" t="s">
        <v>825</v>
      </c>
      <c r="C877" s="94" t="s">
        <v>28</v>
      </c>
      <c r="D877" s="95">
        <v>4.0499999999999998E-3</v>
      </c>
      <c r="E877" s="96"/>
      <c r="F877" s="97">
        <f t="shared" si="59"/>
        <v>0</v>
      </c>
    </row>
    <row r="878" spans="1:6" ht="22.5" x14ac:dyDescent="0.25">
      <c r="A878" s="57" t="s">
        <v>312</v>
      </c>
      <c r="B878" s="93" t="s">
        <v>313</v>
      </c>
      <c r="C878" s="94" t="s">
        <v>178</v>
      </c>
      <c r="D878" s="95">
        <v>8.1000000000000003E-2</v>
      </c>
      <c r="E878" s="96"/>
      <c r="F878" s="97">
        <f t="shared" si="59"/>
        <v>0</v>
      </c>
    </row>
    <row r="879" spans="1:6" ht="23.25" thickBot="1" x14ac:dyDescent="0.3">
      <c r="A879" s="57" t="s">
        <v>1286</v>
      </c>
      <c r="B879" s="93" t="s">
        <v>1287</v>
      </c>
      <c r="C879" s="94" t="s">
        <v>51</v>
      </c>
      <c r="D879" s="95">
        <v>0.1</v>
      </c>
      <c r="E879" s="96"/>
      <c r="F879" s="97">
        <f t="shared" si="59"/>
        <v>0</v>
      </c>
    </row>
    <row r="880" spans="1:6" ht="15.75" thickBot="1" x14ac:dyDescent="0.3">
      <c r="A880" s="100"/>
      <c r="B880" s="101"/>
      <c r="C880" s="101"/>
      <c r="D880" s="102"/>
      <c r="E880" s="103" t="s">
        <v>12</v>
      </c>
      <c r="F880" s="104">
        <f>SUM(F873:F879)</f>
        <v>0</v>
      </c>
    </row>
    <row r="881" spans="1:6" ht="15.75" thickBot="1" x14ac:dyDescent="0.3">
      <c r="A881" s="105"/>
      <c r="B881" s="105"/>
      <c r="C881" s="105"/>
      <c r="D881" s="105"/>
      <c r="E881" s="105"/>
      <c r="F881" s="105"/>
    </row>
    <row r="882" spans="1:6" ht="15.75" thickBot="1" x14ac:dyDescent="0.3">
      <c r="A882" s="76"/>
      <c r="B882" s="77" t="s">
        <v>1</v>
      </c>
      <c r="C882" s="75"/>
      <c r="D882" s="75"/>
      <c r="E882" s="30"/>
      <c r="F882" s="30"/>
    </row>
    <row r="883" spans="1:6" ht="15.75" thickBot="1" x14ac:dyDescent="0.3">
      <c r="A883" s="78"/>
      <c r="B883" s="79" t="s">
        <v>2</v>
      </c>
      <c r="C883" s="75"/>
      <c r="D883" s="75"/>
      <c r="E883" s="80" t="s">
        <v>3</v>
      </c>
      <c r="F883" s="81"/>
    </row>
    <row r="884" spans="1:6" ht="34.5" thickBot="1" x14ac:dyDescent="0.3">
      <c r="A884" s="82" t="s">
        <v>688</v>
      </c>
      <c r="B884" s="83" t="s">
        <v>689</v>
      </c>
      <c r="C884" s="84"/>
      <c r="D884" s="85"/>
      <c r="E884" s="86"/>
      <c r="F884" s="87" t="s">
        <v>47</v>
      </c>
    </row>
    <row r="885" spans="1:6" x14ac:dyDescent="0.25">
      <c r="A885" s="88"/>
      <c r="B885" s="89" t="s">
        <v>5</v>
      </c>
      <c r="C885" s="89" t="s">
        <v>6</v>
      </c>
      <c r="D885" s="90" t="s">
        <v>7</v>
      </c>
      <c r="E885" s="91" t="s">
        <v>8</v>
      </c>
      <c r="F885" s="92" t="s">
        <v>9</v>
      </c>
    </row>
    <row r="886" spans="1:6" x14ac:dyDescent="0.25">
      <c r="A886" s="57">
        <v>88316</v>
      </c>
      <c r="B886" s="93" t="s">
        <v>11</v>
      </c>
      <c r="C886" s="94" t="s">
        <v>10</v>
      </c>
      <c r="D886" s="95">
        <v>4.0000000000000001E-3</v>
      </c>
      <c r="E886" s="96"/>
      <c r="F886" s="97">
        <f t="shared" ref="F886:F887" si="60">TRUNC(D886*E886,2)</f>
        <v>0</v>
      </c>
    </row>
    <row r="887" spans="1:6" ht="15.75" thickBot="1" x14ac:dyDescent="0.3">
      <c r="A887" s="57" t="s">
        <v>1288</v>
      </c>
      <c r="B887" s="93" t="s">
        <v>1289</v>
      </c>
      <c r="C887" s="94" t="s">
        <v>113</v>
      </c>
      <c r="D887" s="95">
        <v>1.1000000000000001</v>
      </c>
      <c r="E887" s="96"/>
      <c r="F887" s="97">
        <f t="shared" si="60"/>
        <v>0</v>
      </c>
    </row>
    <row r="888" spans="1:6" ht="15.75" thickBot="1" x14ac:dyDescent="0.3">
      <c r="A888" s="100"/>
      <c r="B888" s="101"/>
      <c r="C888" s="101"/>
      <c r="D888" s="102"/>
      <c r="E888" s="103" t="s">
        <v>12</v>
      </c>
      <c r="F888" s="104">
        <f>SUM(F886:F887)</f>
        <v>0</v>
      </c>
    </row>
    <row r="889" spans="1:6" ht="15.75" thickBot="1" x14ac:dyDescent="0.3">
      <c r="A889" s="105"/>
      <c r="B889" s="105"/>
      <c r="C889" s="105"/>
      <c r="D889" s="105"/>
      <c r="E889" s="105"/>
      <c r="F889" s="105"/>
    </row>
    <row r="890" spans="1:6" ht="15.75" thickBot="1" x14ac:dyDescent="0.3">
      <c r="A890" s="76"/>
      <c r="B890" s="77" t="s">
        <v>1</v>
      </c>
      <c r="C890" s="75"/>
      <c r="D890" s="75"/>
      <c r="E890" s="30"/>
      <c r="F890" s="30"/>
    </row>
    <row r="891" spans="1:6" ht="15.75" thickBot="1" x14ac:dyDescent="0.3">
      <c r="A891" s="78"/>
      <c r="B891" s="79" t="s">
        <v>2</v>
      </c>
      <c r="C891" s="75"/>
      <c r="D891" s="75"/>
      <c r="E891" s="80" t="s">
        <v>3</v>
      </c>
      <c r="F891" s="81"/>
    </row>
    <row r="892" spans="1:6" ht="34.5" thickBot="1" x14ac:dyDescent="0.3">
      <c r="A892" s="82" t="s">
        <v>690</v>
      </c>
      <c r="B892" s="83" t="s">
        <v>691</v>
      </c>
      <c r="C892" s="84"/>
      <c r="D892" s="85"/>
      <c r="E892" s="86"/>
      <c r="F892" s="87" t="s">
        <v>47</v>
      </c>
    </row>
    <row r="893" spans="1:6" x14ac:dyDescent="0.25">
      <c r="A893" s="88"/>
      <c r="B893" s="89" t="s">
        <v>5</v>
      </c>
      <c r="C893" s="89" t="s">
        <v>6</v>
      </c>
      <c r="D893" s="90" t="s">
        <v>7</v>
      </c>
      <c r="E893" s="91" t="s">
        <v>8</v>
      </c>
      <c r="F893" s="92" t="s">
        <v>9</v>
      </c>
    </row>
    <row r="894" spans="1:6" x14ac:dyDescent="0.25">
      <c r="A894" s="57">
        <v>88316</v>
      </c>
      <c r="B894" s="93" t="s">
        <v>11</v>
      </c>
      <c r="C894" s="94" t="s">
        <v>10</v>
      </c>
      <c r="D894" s="95">
        <v>2E-3</v>
      </c>
      <c r="E894" s="96"/>
      <c r="F894" s="97">
        <f t="shared" ref="F894:F895" si="61">TRUNC(D894*E894,2)</f>
        <v>0</v>
      </c>
    </row>
    <row r="895" spans="1:6" ht="23.25" thickBot="1" x14ac:dyDescent="0.3">
      <c r="A895" s="57" t="s">
        <v>1290</v>
      </c>
      <c r="B895" s="93" t="s">
        <v>1291</v>
      </c>
      <c r="C895" s="94" t="s">
        <v>113</v>
      </c>
      <c r="D895" s="95">
        <v>1.1000000000000001</v>
      </c>
      <c r="E895" s="96"/>
      <c r="F895" s="97">
        <f t="shared" si="61"/>
        <v>0</v>
      </c>
    </row>
    <row r="896" spans="1:6" ht="15.75" thickBot="1" x14ac:dyDescent="0.3">
      <c r="A896" s="100"/>
      <c r="B896" s="101"/>
      <c r="C896" s="101"/>
      <c r="D896" s="102"/>
      <c r="E896" s="103" t="s">
        <v>12</v>
      </c>
      <c r="F896" s="104">
        <f>SUM(F894:F895)</f>
        <v>0</v>
      </c>
    </row>
  </sheetData>
  <mergeCells count="3">
    <mergeCell ref="A2:F2"/>
    <mergeCell ref="A4:F4"/>
    <mergeCell ref="A6:F6"/>
  </mergeCells>
  <conditionalFormatting sqref="A10:C10">
    <cfRule type="expression" dxfId="1457" priority="351" stopIfTrue="1">
      <formula>AND(#REF!&lt;&gt;"COMPOSICAO",#REF!&lt;&gt;"INSUMO",#REF!&lt;&gt;"")</formula>
    </cfRule>
    <cfRule type="expression" dxfId="1456" priority="352" stopIfTrue="1">
      <formula>AND(OR(#REF!="COMPOSICAO",#REF!="INSUMO",#REF!&lt;&gt;""),#REF!&lt;&gt;"")</formula>
    </cfRule>
  </conditionalFormatting>
  <conditionalFormatting sqref="A21:C21">
    <cfRule type="expression" dxfId="1455" priority="343" stopIfTrue="1">
      <formula>AND(#REF!&lt;&gt;"COMPOSICAO",#REF!&lt;&gt;"INSUMO",#REF!&lt;&gt;"")</formula>
    </cfRule>
    <cfRule type="expression" dxfId="1454" priority="344" stopIfTrue="1">
      <formula>AND(OR(#REF!="COMPOSICAO",#REF!="INSUMO",#REF!&lt;&gt;""),#REF!&lt;&gt;"")</formula>
    </cfRule>
  </conditionalFormatting>
  <conditionalFormatting sqref="A33:C33">
    <cfRule type="expression" dxfId="1453" priority="339" stopIfTrue="1">
      <formula>AND(#REF!&lt;&gt;"COMPOSICAO",#REF!&lt;&gt;"INSUMO",#REF!&lt;&gt;"")</formula>
    </cfRule>
    <cfRule type="expression" dxfId="1452" priority="340" stopIfTrue="1">
      <formula>AND(OR(#REF!="COMPOSICAO",#REF!="INSUMO",#REF!&lt;&gt;""),#REF!&lt;&gt;"")</formula>
    </cfRule>
  </conditionalFormatting>
  <conditionalFormatting sqref="A50:C50">
    <cfRule type="expression" dxfId="1451" priority="335" stopIfTrue="1">
      <formula>AND(#REF!&lt;&gt;"COMPOSICAO",#REF!&lt;&gt;"INSUMO",#REF!&lt;&gt;"")</formula>
    </cfRule>
    <cfRule type="expression" dxfId="1450" priority="336" stopIfTrue="1">
      <formula>AND(OR(#REF!="COMPOSICAO",#REF!="INSUMO",#REF!&lt;&gt;""),#REF!&lt;&gt;"")</formula>
    </cfRule>
  </conditionalFormatting>
  <conditionalFormatting sqref="A90:C90">
    <cfRule type="expression" dxfId="1449" priority="325" stopIfTrue="1">
      <formula>AND(#REF!&lt;&gt;"COMPOSICAO",#REF!&lt;&gt;"INSUMO",#REF!&lt;&gt;"")</formula>
    </cfRule>
    <cfRule type="expression" dxfId="1448" priority="326" stopIfTrue="1">
      <formula>AND(OR(#REF!="COMPOSICAO",#REF!="INSUMO",#REF!&lt;&gt;""),#REF!&lt;&gt;"")</formula>
    </cfRule>
  </conditionalFormatting>
  <conditionalFormatting sqref="A107:C107 B12:B15 C12:D16 E11:F16">
    <cfRule type="expression" dxfId="1447" priority="319" stopIfTrue="1">
      <formula>AND(#REF!&lt;&gt;"COMPOSICAO",#REF!&lt;&gt;"INSUMO",#REF!&lt;&gt;"")</formula>
    </cfRule>
    <cfRule type="expression" dxfId="1446" priority="320" stopIfTrue="1">
      <formula>AND(OR(#REF!="COMPOSICAO",#REF!="INSUMO",#REF!&lt;&gt;""),#REF!&lt;&gt;"")</formula>
    </cfRule>
  </conditionalFormatting>
  <conditionalFormatting sqref="A124:C124">
    <cfRule type="expression" dxfId="1445" priority="313" stopIfTrue="1">
      <formula>AND(#REF!&lt;&gt;"COMPOSICAO",#REF!&lt;&gt;"INSUMO",#REF!&lt;&gt;"")</formula>
    </cfRule>
    <cfRule type="expression" dxfId="1444" priority="314" stopIfTrue="1">
      <formula>AND(OR(#REF!="COMPOSICAO",#REF!="INSUMO",#REF!&lt;&gt;""),#REF!&lt;&gt;"")</formula>
    </cfRule>
  </conditionalFormatting>
  <conditionalFormatting sqref="A141:C141">
    <cfRule type="expression" dxfId="1443" priority="307" stopIfTrue="1">
      <formula>AND(#REF!&lt;&gt;"COMPOSICAO",#REF!&lt;&gt;"INSUMO",#REF!&lt;&gt;"")</formula>
    </cfRule>
    <cfRule type="expression" dxfId="1442" priority="308" stopIfTrue="1">
      <formula>AND(OR(#REF!="COMPOSICAO",#REF!="INSUMO",#REF!&lt;&gt;""),#REF!&lt;&gt;"")</formula>
    </cfRule>
  </conditionalFormatting>
  <conditionalFormatting sqref="A158:C158">
    <cfRule type="expression" dxfId="1441" priority="301" stopIfTrue="1">
      <formula>AND(#REF!&lt;&gt;"COMPOSICAO",#REF!&lt;&gt;"INSUMO",#REF!&lt;&gt;"")</formula>
    </cfRule>
    <cfRule type="expression" dxfId="1440" priority="302" stopIfTrue="1">
      <formula>AND(OR(#REF!="COMPOSICAO",#REF!="INSUMO",#REF!&lt;&gt;""),#REF!&lt;&gt;"")</formula>
    </cfRule>
  </conditionalFormatting>
  <conditionalFormatting sqref="A175:C175">
    <cfRule type="expression" dxfId="1439" priority="295" stopIfTrue="1">
      <formula>AND(#REF!&lt;&gt;"COMPOSICAO",#REF!&lt;&gt;"INSUMO",#REF!&lt;&gt;"")</formula>
    </cfRule>
    <cfRule type="expression" dxfId="1438" priority="296" stopIfTrue="1">
      <formula>AND(OR(#REF!="COMPOSICAO",#REF!="INSUMO",#REF!&lt;&gt;""),#REF!&lt;&gt;"")</formula>
    </cfRule>
  </conditionalFormatting>
  <conditionalFormatting sqref="A192:C192">
    <cfRule type="expression" dxfId="1437" priority="289" stopIfTrue="1">
      <formula>AND(#REF!&lt;&gt;"COMPOSICAO",#REF!&lt;&gt;"INSUMO",#REF!&lt;&gt;"")</formula>
    </cfRule>
    <cfRule type="expression" dxfId="1436" priority="290" stopIfTrue="1">
      <formula>AND(OR(#REF!="COMPOSICAO",#REF!="INSUMO",#REF!&lt;&gt;""),#REF!&lt;&gt;"")</formula>
    </cfRule>
  </conditionalFormatting>
  <conditionalFormatting sqref="A209:C209">
    <cfRule type="expression" dxfId="1435" priority="283" stopIfTrue="1">
      <formula>AND(#REF!&lt;&gt;"COMPOSICAO",#REF!&lt;&gt;"INSUMO",#REF!&lt;&gt;"")</formula>
    </cfRule>
    <cfRule type="expression" dxfId="1434" priority="284" stopIfTrue="1">
      <formula>AND(OR(#REF!="COMPOSICAO",#REF!="INSUMO",#REF!&lt;&gt;""),#REF!&lt;&gt;"")</formula>
    </cfRule>
  </conditionalFormatting>
  <conditionalFormatting sqref="A226:C226">
    <cfRule type="expression" dxfId="1433" priority="277" stopIfTrue="1">
      <formula>AND(#REF!&lt;&gt;"COMPOSICAO",#REF!&lt;&gt;"INSUMO",#REF!&lt;&gt;"")</formula>
    </cfRule>
    <cfRule type="expression" dxfId="1432" priority="278" stopIfTrue="1">
      <formula>AND(OR(#REF!="COMPOSICAO",#REF!="INSUMO",#REF!&lt;&gt;""),#REF!&lt;&gt;"")</formula>
    </cfRule>
  </conditionalFormatting>
  <conditionalFormatting sqref="A243:C243">
    <cfRule type="expression" dxfId="1431" priority="269" stopIfTrue="1">
      <formula>AND(#REF!&lt;&gt;"COMPOSICAO",#REF!&lt;&gt;"INSUMO",#REF!&lt;&gt;"")</formula>
    </cfRule>
    <cfRule type="expression" dxfId="1430" priority="270" stopIfTrue="1">
      <formula>AND(OR(#REF!="COMPOSICAO",#REF!="INSUMO",#REF!&lt;&gt;""),#REF!&lt;&gt;"")</formula>
    </cfRule>
  </conditionalFormatting>
  <conditionalFormatting sqref="A260:C260">
    <cfRule type="expression" dxfId="1429" priority="263" stopIfTrue="1">
      <formula>AND(#REF!&lt;&gt;"COMPOSICAO",#REF!&lt;&gt;"INSUMO",#REF!&lt;&gt;"")</formula>
    </cfRule>
    <cfRule type="expression" dxfId="1428" priority="264" stopIfTrue="1">
      <formula>AND(OR(#REF!="COMPOSICAO",#REF!="INSUMO",#REF!&lt;&gt;""),#REF!&lt;&gt;"")</formula>
    </cfRule>
  </conditionalFormatting>
  <conditionalFormatting sqref="A277:C277">
    <cfRule type="expression" dxfId="1427" priority="257" stopIfTrue="1">
      <formula>AND(#REF!&lt;&gt;"COMPOSICAO",#REF!&lt;&gt;"INSUMO",#REF!&lt;&gt;"")</formula>
    </cfRule>
    <cfRule type="expression" dxfId="1426" priority="258" stopIfTrue="1">
      <formula>AND(OR(#REF!="COMPOSICAO",#REF!="INSUMO",#REF!&lt;&gt;""),#REF!&lt;&gt;"")</formula>
    </cfRule>
  </conditionalFormatting>
  <conditionalFormatting sqref="A294:C294">
    <cfRule type="expression" dxfId="1425" priority="251" stopIfTrue="1">
      <formula>AND(#REF!&lt;&gt;"COMPOSICAO",#REF!&lt;&gt;"INSUMO",#REF!&lt;&gt;"")</formula>
    </cfRule>
    <cfRule type="expression" dxfId="1424" priority="252" stopIfTrue="1">
      <formula>AND(OR(#REF!="COMPOSICAO",#REF!="INSUMO",#REF!&lt;&gt;""),#REF!&lt;&gt;"")</formula>
    </cfRule>
  </conditionalFormatting>
  <conditionalFormatting sqref="A311:C311">
    <cfRule type="expression" dxfId="1423" priority="245" stopIfTrue="1">
      <formula>AND(#REF!&lt;&gt;"COMPOSICAO",#REF!&lt;&gt;"INSUMO",#REF!&lt;&gt;"")</formula>
    </cfRule>
    <cfRule type="expression" dxfId="1422" priority="246" stopIfTrue="1">
      <formula>AND(OR(#REF!="COMPOSICAO",#REF!="INSUMO",#REF!&lt;&gt;""),#REF!&lt;&gt;"")</formula>
    </cfRule>
  </conditionalFormatting>
  <conditionalFormatting sqref="A328:C328">
    <cfRule type="expression" dxfId="1421" priority="239" stopIfTrue="1">
      <formula>AND(#REF!&lt;&gt;"COMPOSICAO",#REF!&lt;&gt;"INSUMO",#REF!&lt;&gt;"")</formula>
    </cfRule>
    <cfRule type="expression" dxfId="1420" priority="240" stopIfTrue="1">
      <formula>AND(OR(#REF!="COMPOSICAO",#REF!="INSUMO",#REF!&lt;&gt;""),#REF!&lt;&gt;"")</formula>
    </cfRule>
  </conditionalFormatting>
  <conditionalFormatting sqref="A345:C345">
    <cfRule type="expression" dxfId="1419" priority="233" stopIfTrue="1">
      <formula>AND(#REF!&lt;&gt;"COMPOSICAO",#REF!&lt;&gt;"INSUMO",#REF!&lt;&gt;"")</formula>
    </cfRule>
    <cfRule type="expression" dxfId="1418" priority="234" stopIfTrue="1">
      <formula>AND(OR(#REF!="COMPOSICAO",#REF!="INSUMO",#REF!&lt;&gt;""),#REF!&lt;&gt;"")</formula>
    </cfRule>
  </conditionalFormatting>
  <conditionalFormatting sqref="A362:C362">
    <cfRule type="expression" dxfId="1417" priority="227" stopIfTrue="1">
      <formula>AND(#REF!&lt;&gt;"COMPOSICAO",#REF!&lt;&gt;"INSUMO",#REF!&lt;&gt;"")</formula>
    </cfRule>
    <cfRule type="expression" dxfId="1416" priority="228" stopIfTrue="1">
      <formula>AND(OR(#REF!="COMPOSICAO",#REF!="INSUMO",#REF!&lt;&gt;""),#REF!&lt;&gt;"")</formula>
    </cfRule>
  </conditionalFormatting>
  <conditionalFormatting sqref="A379:C379">
    <cfRule type="expression" dxfId="1415" priority="221" stopIfTrue="1">
      <formula>AND(#REF!&lt;&gt;"COMPOSICAO",#REF!&lt;&gt;"INSUMO",#REF!&lt;&gt;"")</formula>
    </cfRule>
    <cfRule type="expression" dxfId="1414" priority="222" stopIfTrue="1">
      <formula>AND(OR(#REF!="COMPOSICAO",#REF!="INSUMO",#REF!&lt;&gt;""),#REF!&lt;&gt;"")</formula>
    </cfRule>
  </conditionalFormatting>
  <conditionalFormatting sqref="A396:C396">
    <cfRule type="expression" dxfId="1413" priority="215" stopIfTrue="1">
      <formula>AND(#REF!&lt;&gt;"COMPOSICAO",#REF!&lt;&gt;"INSUMO",#REF!&lt;&gt;"")</formula>
    </cfRule>
    <cfRule type="expression" dxfId="1412" priority="216" stopIfTrue="1">
      <formula>AND(OR(#REF!="COMPOSICAO",#REF!="INSUMO",#REF!&lt;&gt;""),#REF!&lt;&gt;"")</formula>
    </cfRule>
  </conditionalFormatting>
  <conditionalFormatting sqref="A413:C413">
    <cfRule type="expression" dxfId="1411" priority="209" stopIfTrue="1">
      <formula>AND(#REF!&lt;&gt;"COMPOSICAO",#REF!&lt;&gt;"INSUMO",#REF!&lt;&gt;"")</formula>
    </cfRule>
    <cfRule type="expression" dxfId="1410" priority="210" stopIfTrue="1">
      <formula>AND(OR(#REF!="COMPOSICAO",#REF!="INSUMO",#REF!&lt;&gt;""),#REF!&lt;&gt;"")</formula>
    </cfRule>
  </conditionalFormatting>
  <conditionalFormatting sqref="A430:C430">
    <cfRule type="expression" dxfId="1409" priority="203" stopIfTrue="1">
      <formula>AND(#REF!&lt;&gt;"COMPOSICAO",#REF!&lt;&gt;"INSUMO",#REF!&lt;&gt;"")</formula>
    </cfRule>
    <cfRule type="expression" dxfId="1408" priority="204" stopIfTrue="1">
      <formula>AND(OR(#REF!="COMPOSICAO",#REF!="INSUMO",#REF!&lt;&gt;""),#REF!&lt;&gt;"")</formula>
    </cfRule>
  </conditionalFormatting>
  <conditionalFormatting sqref="A447:C447">
    <cfRule type="expression" dxfId="1407" priority="199" stopIfTrue="1">
      <formula>AND(#REF!&lt;&gt;"COMPOSICAO",#REF!&lt;&gt;"INSUMO",#REF!&lt;&gt;"")</formula>
    </cfRule>
    <cfRule type="expression" dxfId="1406" priority="200" stopIfTrue="1">
      <formula>AND(OR(#REF!="COMPOSICAO",#REF!="INSUMO",#REF!&lt;&gt;""),#REF!&lt;&gt;"")</formula>
    </cfRule>
  </conditionalFormatting>
  <conditionalFormatting sqref="A460:C460">
    <cfRule type="expression" dxfId="1405" priority="193" stopIfTrue="1">
      <formula>AND(#REF!&lt;&gt;"COMPOSICAO",#REF!&lt;&gt;"INSUMO",#REF!&lt;&gt;"")</formula>
    </cfRule>
    <cfRule type="expression" dxfId="1404" priority="194" stopIfTrue="1">
      <formula>AND(OR(#REF!="COMPOSICAO",#REF!="INSUMO",#REF!&lt;&gt;""),#REF!&lt;&gt;"")</formula>
    </cfRule>
  </conditionalFormatting>
  <conditionalFormatting sqref="A473:C473">
    <cfRule type="expression" dxfId="1403" priority="187" stopIfTrue="1">
      <formula>AND(#REF!&lt;&gt;"COMPOSICAO",#REF!&lt;&gt;"INSUMO",#REF!&lt;&gt;"")</formula>
    </cfRule>
    <cfRule type="expression" dxfId="1402" priority="188" stopIfTrue="1">
      <formula>AND(OR(#REF!="COMPOSICAO",#REF!="INSUMO",#REF!&lt;&gt;""),#REF!&lt;&gt;"")</formula>
    </cfRule>
  </conditionalFormatting>
  <conditionalFormatting sqref="A486:C486">
    <cfRule type="expression" dxfId="1401" priority="181" stopIfTrue="1">
      <formula>AND(#REF!&lt;&gt;"COMPOSICAO",#REF!&lt;&gt;"INSUMO",#REF!&lt;&gt;"")</formula>
    </cfRule>
    <cfRule type="expression" dxfId="1400" priority="182" stopIfTrue="1">
      <formula>AND(OR(#REF!="COMPOSICAO",#REF!="INSUMO",#REF!&lt;&gt;""),#REF!&lt;&gt;"")</formula>
    </cfRule>
  </conditionalFormatting>
  <conditionalFormatting sqref="A499:C499">
    <cfRule type="expression" dxfId="1399" priority="175" stopIfTrue="1">
      <formula>AND(#REF!&lt;&gt;"COMPOSICAO",#REF!&lt;&gt;"INSUMO",#REF!&lt;&gt;"")</formula>
    </cfRule>
    <cfRule type="expression" dxfId="1398" priority="176" stopIfTrue="1">
      <formula>AND(OR(#REF!="COMPOSICAO",#REF!="INSUMO",#REF!&lt;&gt;""),#REF!&lt;&gt;"")</formula>
    </cfRule>
  </conditionalFormatting>
  <conditionalFormatting sqref="A512:C512">
    <cfRule type="expression" dxfId="1397" priority="169" stopIfTrue="1">
      <formula>AND(#REF!&lt;&gt;"COMPOSICAO",#REF!&lt;&gt;"INSUMO",#REF!&lt;&gt;"")</formula>
    </cfRule>
    <cfRule type="expression" dxfId="1396" priority="170" stopIfTrue="1">
      <formula>AND(OR(#REF!="COMPOSICAO",#REF!="INSUMO",#REF!&lt;&gt;""),#REF!&lt;&gt;"")</formula>
    </cfRule>
  </conditionalFormatting>
  <conditionalFormatting sqref="A525:C525">
    <cfRule type="expression" dxfId="1395" priority="163" stopIfTrue="1">
      <formula>AND(#REF!&lt;&gt;"COMPOSICAO",#REF!&lt;&gt;"INSUMO",#REF!&lt;&gt;"")</formula>
    </cfRule>
    <cfRule type="expression" dxfId="1394" priority="164" stopIfTrue="1">
      <formula>AND(OR(#REF!="COMPOSICAO",#REF!="INSUMO",#REF!&lt;&gt;""),#REF!&lt;&gt;"")</formula>
    </cfRule>
  </conditionalFormatting>
  <conditionalFormatting sqref="A542:C542">
    <cfRule type="expression" dxfId="1393" priority="159" stopIfTrue="1">
      <formula>AND(#REF!&lt;&gt;"COMPOSICAO",#REF!&lt;&gt;"INSUMO",#REF!&lt;&gt;"")</formula>
    </cfRule>
    <cfRule type="expression" dxfId="1392" priority="160" stopIfTrue="1">
      <formula>AND(OR(#REF!="COMPOSICAO",#REF!="INSUMO",#REF!&lt;&gt;""),#REF!&lt;&gt;"")</formula>
    </cfRule>
  </conditionalFormatting>
  <conditionalFormatting sqref="A554:C554">
    <cfRule type="expression" dxfId="1391" priority="153" stopIfTrue="1">
      <formula>AND(#REF!&lt;&gt;"COMPOSICAO",#REF!&lt;&gt;"INSUMO",#REF!&lt;&gt;"")</formula>
    </cfRule>
    <cfRule type="expression" dxfId="1390" priority="154" stopIfTrue="1">
      <formula>AND(OR(#REF!="COMPOSICAO",#REF!="INSUMO",#REF!&lt;&gt;""),#REF!&lt;&gt;"")</formula>
    </cfRule>
  </conditionalFormatting>
  <conditionalFormatting sqref="A573:C573">
    <cfRule type="expression" dxfId="1389" priority="149" stopIfTrue="1">
      <formula>AND(#REF!&lt;&gt;"COMPOSICAO",#REF!&lt;&gt;"INSUMO",#REF!&lt;&gt;"")</formula>
    </cfRule>
    <cfRule type="expression" dxfId="1388" priority="150" stopIfTrue="1">
      <formula>AND(OR(#REF!="COMPOSICAO",#REF!="INSUMO",#REF!&lt;&gt;""),#REF!&lt;&gt;"")</formula>
    </cfRule>
  </conditionalFormatting>
  <conditionalFormatting sqref="A581:C581">
    <cfRule type="expression" dxfId="1387" priority="147" stopIfTrue="1">
      <formula>AND(#REF!&lt;&gt;"COMPOSICAO",#REF!&lt;&gt;"INSUMO",#REF!&lt;&gt;"")</formula>
    </cfRule>
    <cfRule type="expression" dxfId="1386" priority="148" stopIfTrue="1">
      <formula>AND(OR(#REF!="COMPOSICAO",#REF!="INSUMO",#REF!&lt;&gt;""),#REF!&lt;&gt;"")</formula>
    </cfRule>
  </conditionalFormatting>
  <conditionalFormatting sqref="A592:C592">
    <cfRule type="expression" dxfId="1385" priority="143" stopIfTrue="1">
      <formula>AND(#REF!&lt;&gt;"COMPOSICAO",#REF!&lt;&gt;"INSUMO",#REF!&lt;&gt;"")</formula>
    </cfRule>
    <cfRule type="expression" dxfId="1384" priority="144" stopIfTrue="1">
      <formula>AND(OR(#REF!="COMPOSICAO",#REF!="INSUMO",#REF!&lt;&gt;""),#REF!&lt;&gt;"")</formula>
    </cfRule>
  </conditionalFormatting>
  <conditionalFormatting sqref="A606:C606">
    <cfRule type="expression" dxfId="1383" priority="137" stopIfTrue="1">
      <formula>AND(#REF!&lt;&gt;"COMPOSICAO",#REF!&lt;&gt;"INSUMO",#REF!&lt;&gt;"")</formula>
    </cfRule>
    <cfRule type="expression" dxfId="1382" priority="138" stopIfTrue="1">
      <formula>AND(OR(#REF!="COMPOSICAO",#REF!="INSUMO",#REF!&lt;&gt;""),#REF!&lt;&gt;"")</formula>
    </cfRule>
  </conditionalFormatting>
  <conditionalFormatting sqref="A620:C620">
    <cfRule type="expression" dxfId="1381" priority="131" stopIfTrue="1">
      <formula>AND(#REF!&lt;&gt;"COMPOSICAO",#REF!&lt;&gt;"INSUMO",#REF!&lt;&gt;"")</formula>
    </cfRule>
    <cfRule type="expression" dxfId="1380" priority="132" stopIfTrue="1">
      <formula>AND(OR(#REF!="COMPOSICAO",#REF!="INSUMO",#REF!&lt;&gt;""),#REF!&lt;&gt;"")</formula>
    </cfRule>
  </conditionalFormatting>
  <conditionalFormatting sqref="A634:C634">
    <cfRule type="expression" dxfId="1379" priority="125" stopIfTrue="1">
      <formula>AND(#REF!&lt;&gt;"COMPOSICAO",#REF!&lt;&gt;"INSUMO",#REF!&lt;&gt;"")</formula>
    </cfRule>
    <cfRule type="expression" dxfId="1378" priority="126" stopIfTrue="1">
      <formula>AND(OR(#REF!="COMPOSICAO",#REF!="INSUMO",#REF!&lt;&gt;""),#REF!&lt;&gt;"")</formula>
    </cfRule>
  </conditionalFormatting>
  <conditionalFormatting sqref="A648:C648">
    <cfRule type="expression" dxfId="1377" priority="119" stopIfTrue="1">
      <formula>AND(#REF!&lt;&gt;"COMPOSICAO",#REF!&lt;&gt;"INSUMO",#REF!&lt;&gt;"")</formula>
    </cfRule>
    <cfRule type="expression" dxfId="1376" priority="120" stopIfTrue="1">
      <formula>AND(OR(#REF!="COMPOSICAO",#REF!="INSUMO",#REF!&lt;&gt;""),#REF!&lt;&gt;"")</formula>
    </cfRule>
  </conditionalFormatting>
  <conditionalFormatting sqref="A663:C663">
    <cfRule type="expression" dxfId="1375" priority="115" stopIfTrue="1">
      <formula>AND(#REF!&lt;&gt;"COMPOSICAO",#REF!&lt;&gt;"INSUMO",#REF!&lt;&gt;"")</formula>
    </cfRule>
    <cfRule type="expression" dxfId="1374" priority="116" stopIfTrue="1">
      <formula>AND(OR(#REF!="COMPOSICAO",#REF!="INSUMO",#REF!&lt;&gt;""),#REF!&lt;&gt;"")</formula>
    </cfRule>
  </conditionalFormatting>
  <conditionalFormatting sqref="A677:C677">
    <cfRule type="expression" dxfId="1373" priority="107" stopIfTrue="1">
      <formula>AND(#REF!&lt;&gt;"COMPOSICAO",#REF!&lt;&gt;"INSUMO",#REF!&lt;&gt;"")</formula>
    </cfRule>
    <cfRule type="expression" dxfId="1372" priority="108" stopIfTrue="1">
      <formula>AND(OR(#REF!="COMPOSICAO",#REF!="INSUMO",#REF!&lt;&gt;""),#REF!&lt;&gt;"")</formula>
    </cfRule>
  </conditionalFormatting>
  <conditionalFormatting sqref="A691:C691">
    <cfRule type="expression" dxfId="1371" priority="101" stopIfTrue="1">
      <formula>AND(#REF!&lt;&gt;"COMPOSICAO",#REF!&lt;&gt;"INSUMO",#REF!&lt;&gt;"")</formula>
    </cfRule>
    <cfRule type="expression" dxfId="1370" priority="102" stopIfTrue="1">
      <formula>AND(OR(#REF!="COMPOSICAO",#REF!="INSUMO",#REF!&lt;&gt;""),#REF!&lt;&gt;"")</formula>
    </cfRule>
  </conditionalFormatting>
  <conditionalFormatting sqref="A705:C705">
    <cfRule type="expression" dxfId="1369" priority="95" stopIfTrue="1">
      <formula>AND(#REF!&lt;&gt;"COMPOSICAO",#REF!&lt;&gt;"INSUMO",#REF!&lt;&gt;"")</formula>
    </cfRule>
    <cfRule type="expression" dxfId="1368" priority="96" stopIfTrue="1">
      <formula>AND(OR(#REF!="COMPOSICAO",#REF!="INSUMO",#REF!&lt;&gt;""),#REF!&lt;&gt;"")</formula>
    </cfRule>
  </conditionalFormatting>
  <conditionalFormatting sqref="A717:C717">
    <cfRule type="expression" dxfId="1367" priority="89" stopIfTrue="1">
      <formula>AND(#REF!&lt;&gt;"COMPOSICAO",#REF!&lt;&gt;"INSUMO",#REF!&lt;&gt;"")</formula>
    </cfRule>
    <cfRule type="expression" dxfId="1366" priority="90" stopIfTrue="1">
      <formula>AND(OR(#REF!="COMPOSICAO",#REF!="INSUMO",#REF!&lt;&gt;""),#REF!&lt;&gt;"")</formula>
    </cfRule>
  </conditionalFormatting>
  <conditionalFormatting sqref="A729:C729">
    <cfRule type="expression" dxfId="1365" priority="83" stopIfTrue="1">
      <formula>AND(#REF!&lt;&gt;"COMPOSICAO",#REF!&lt;&gt;"INSUMO",#REF!&lt;&gt;"")</formula>
    </cfRule>
    <cfRule type="expression" dxfId="1364" priority="84" stopIfTrue="1">
      <formula>AND(OR(#REF!="COMPOSICAO",#REF!="INSUMO",#REF!&lt;&gt;""),#REF!&lt;&gt;"")</formula>
    </cfRule>
  </conditionalFormatting>
  <conditionalFormatting sqref="A746:C746">
    <cfRule type="expression" dxfId="1363" priority="77" stopIfTrue="1">
      <formula>AND(#REF!&lt;&gt;"COMPOSICAO",#REF!&lt;&gt;"INSUMO",#REF!&lt;&gt;"")</formula>
    </cfRule>
    <cfRule type="expression" dxfId="1362" priority="78" stopIfTrue="1">
      <formula>AND(OR(#REF!="COMPOSICAO",#REF!="INSUMO",#REF!&lt;&gt;""),#REF!&lt;&gt;"")</formula>
    </cfRule>
  </conditionalFormatting>
  <conditionalFormatting sqref="A763:C763">
    <cfRule type="expression" dxfId="1361" priority="67" stopIfTrue="1">
      <formula>AND(#REF!&lt;&gt;"COMPOSICAO",#REF!&lt;&gt;"INSUMO",#REF!&lt;&gt;"")</formula>
    </cfRule>
    <cfRule type="expression" dxfId="1360" priority="68" stopIfTrue="1">
      <formula>AND(OR(#REF!="COMPOSICAO",#REF!="INSUMO",#REF!&lt;&gt;""),#REF!&lt;&gt;"")</formula>
    </cfRule>
  </conditionalFormatting>
  <conditionalFormatting sqref="A778:C778">
    <cfRule type="expression" dxfId="1359" priority="61" stopIfTrue="1">
      <formula>AND(#REF!&lt;&gt;"COMPOSICAO",#REF!&lt;&gt;"INSUMO",#REF!&lt;&gt;"")</formula>
    </cfRule>
    <cfRule type="expression" dxfId="1358" priority="62" stopIfTrue="1">
      <formula>AND(OR(#REF!="COMPOSICAO",#REF!="INSUMO",#REF!&lt;&gt;""),#REF!&lt;&gt;"")</formula>
    </cfRule>
  </conditionalFormatting>
  <conditionalFormatting sqref="A788:C788">
    <cfRule type="expression" dxfId="1357" priority="55" stopIfTrue="1">
      <formula>AND(#REF!&lt;&gt;"COMPOSICAO",#REF!&lt;&gt;"INSUMO",#REF!&lt;&gt;"")</formula>
    </cfRule>
    <cfRule type="expression" dxfId="1356" priority="56" stopIfTrue="1">
      <formula>AND(OR(#REF!="COMPOSICAO",#REF!="INSUMO",#REF!&lt;&gt;""),#REF!&lt;&gt;"")</formula>
    </cfRule>
  </conditionalFormatting>
  <conditionalFormatting sqref="A798:C798">
    <cfRule type="expression" dxfId="1355" priority="49" stopIfTrue="1">
      <formula>AND(#REF!&lt;&gt;"COMPOSICAO",#REF!&lt;&gt;"INSUMO",#REF!&lt;&gt;"")</formula>
    </cfRule>
    <cfRule type="expression" dxfId="1354" priority="50" stopIfTrue="1">
      <formula>AND(OR(#REF!="COMPOSICAO",#REF!="INSUMO",#REF!&lt;&gt;""),#REF!&lt;&gt;"")</formula>
    </cfRule>
  </conditionalFormatting>
  <conditionalFormatting sqref="A809:C809">
    <cfRule type="expression" dxfId="1353" priority="43" stopIfTrue="1">
      <formula>AND(#REF!&lt;&gt;"COMPOSICAO",#REF!&lt;&gt;"INSUMO",#REF!&lt;&gt;"")</formula>
    </cfRule>
    <cfRule type="expression" dxfId="1352" priority="44" stopIfTrue="1">
      <formula>AND(OR(#REF!="COMPOSICAO",#REF!="INSUMO",#REF!&lt;&gt;""),#REF!&lt;&gt;"")</formula>
    </cfRule>
  </conditionalFormatting>
  <conditionalFormatting sqref="A820:C820">
    <cfRule type="expression" dxfId="1351" priority="37" stopIfTrue="1">
      <formula>AND(#REF!&lt;&gt;"COMPOSICAO",#REF!&lt;&gt;"INSUMO",#REF!&lt;&gt;"")</formula>
    </cfRule>
    <cfRule type="expression" dxfId="1350" priority="38" stopIfTrue="1">
      <formula>AND(OR(#REF!="COMPOSICAO",#REF!="INSUMO",#REF!&lt;&gt;""),#REF!&lt;&gt;"")</formula>
    </cfRule>
  </conditionalFormatting>
  <conditionalFormatting sqref="A831:C831">
    <cfRule type="expression" dxfId="1349" priority="31" stopIfTrue="1">
      <formula>AND(#REF!&lt;&gt;"COMPOSICAO",#REF!&lt;&gt;"INSUMO",#REF!&lt;&gt;"")</formula>
    </cfRule>
    <cfRule type="expression" dxfId="1348" priority="32" stopIfTrue="1">
      <formula>AND(OR(#REF!="COMPOSICAO",#REF!="INSUMO",#REF!&lt;&gt;""),#REF!&lt;&gt;"")</formula>
    </cfRule>
  </conditionalFormatting>
  <conditionalFormatting sqref="A840:C840">
    <cfRule type="expression" dxfId="1347" priority="25" stopIfTrue="1">
      <formula>AND(#REF!&lt;&gt;"COMPOSICAO",#REF!&lt;&gt;"INSUMO",#REF!&lt;&gt;"")</formula>
    </cfRule>
    <cfRule type="expression" dxfId="1346" priority="26" stopIfTrue="1">
      <formula>AND(OR(#REF!="COMPOSICAO",#REF!="INSUMO",#REF!&lt;&gt;""),#REF!&lt;&gt;"")</formula>
    </cfRule>
  </conditionalFormatting>
  <conditionalFormatting sqref="A849:C849">
    <cfRule type="expression" dxfId="1345" priority="21" stopIfTrue="1">
      <formula>AND(#REF!&lt;&gt;"COMPOSICAO",#REF!&lt;&gt;"INSUMO",#REF!&lt;&gt;"")</formula>
    </cfRule>
    <cfRule type="expression" dxfId="1344" priority="22" stopIfTrue="1">
      <formula>AND(OR(#REF!="COMPOSICAO",#REF!="INSUMO",#REF!&lt;&gt;""),#REF!&lt;&gt;"")</formula>
    </cfRule>
  </conditionalFormatting>
  <conditionalFormatting sqref="A862:C862">
    <cfRule type="expression" dxfId="1343" priority="17" stopIfTrue="1">
      <formula>AND(#REF!&lt;&gt;"COMPOSICAO",#REF!&lt;&gt;"INSUMO",#REF!&lt;&gt;"")</formula>
    </cfRule>
    <cfRule type="expression" dxfId="1342" priority="18" stopIfTrue="1">
      <formula>AND(OR(#REF!="COMPOSICAO",#REF!="INSUMO",#REF!&lt;&gt;""),#REF!&lt;&gt;"")</formula>
    </cfRule>
  </conditionalFormatting>
  <conditionalFormatting sqref="A871:C871">
    <cfRule type="expression" dxfId="1341" priority="11" stopIfTrue="1">
      <formula>AND(#REF!&lt;&gt;"COMPOSICAO",#REF!&lt;&gt;"INSUMO",#REF!&lt;&gt;"")</formula>
    </cfRule>
    <cfRule type="expression" dxfId="1340" priority="12" stopIfTrue="1">
      <formula>AND(OR(#REF!="COMPOSICAO",#REF!="INSUMO",#REF!&lt;&gt;""),#REF!&lt;&gt;"")</formula>
    </cfRule>
  </conditionalFormatting>
  <conditionalFormatting sqref="A884:C884">
    <cfRule type="expression" dxfId="1339" priority="7" stopIfTrue="1">
      <formula>AND(#REF!&lt;&gt;"COMPOSICAO",#REF!&lt;&gt;"INSUMO",#REF!&lt;&gt;"")</formula>
    </cfRule>
    <cfRule type="expression" dxfId="1338" priority="8" stopIfTrue="1">
      <formula>AND(OR(#REF!="COMPOSICAO",#REF!="INSUMO",#REF!&lt;&gt;""),#REF!&lt;&gt;"")</formula>
    </cfRule>
  </conditionalFormatting>
  <conditionalFormatting sqref="A892:C892">
    <cfRule type="expression" dxfId="1337" priority="1" stopIfTrue="1">
      <formula>AND(#REF!&lt;&gt;"COMPOSICAO",#REF!&lt;&gt;"INSUMO",#REF!&lt;&gt;"")</formula>
    </cfRule>
    <cfRule type="expression" dxfId="1336" priority="2" stopIfTrue="1">
      <formula>AND(OR(#REF!="COMPOSICAO",#REF!="INSUMO",#REF!&lt;&gt;""),#REF!&lt;&gt;"")</formula>
    </cfRule>
  </conditionalFormatting>
  <conditionalFormatting sqref="A11:D11">
    <cfRule type="expression" dxfId="1335" priority="353" stopIfTrue="1">
      <formula>AND(#REF!&lt;&gt;"COMPOSICAO",#REF!&lt;&gt;"INSUMO",#REF!&lt;&gt;"")</formula>
    </cfRule>
    <cfRule type="expression" dxfId="1334" priority="354" stopIfTrue="1">
      <formula>AND(OR(#REF!="COMPOSICAO",#REF!="INSUMO",#REF!&lt;&gt;""),#REF!&lt;&gt;"")</formula>
    </cfRule>
  </conditionalFormatting>
  <conditionalFormatting sqref="A22:F22">
    <cfRule type="expression" dxfId="1333" priority="345" stopIfTrue="1">
      <formula>AND(#REF!&lt;&gt;"COMPOSICAO",#REF!&lt;&gt;"INSUMO",#REF!&lt;&gt;"")</formula>
    </cfRule>
    <cfRule type="expression" dxfId="1332" priority="346" stopIfTrue="1">
      <formula>AND(OR(#REF!="COMPOSICAO",#REF!="INSUMO",#REF!&lt;&gt;""),#REF!&lt;&gt;"")</formula>
    </cfRule>
  </conditionalFormatting>
  <conditionalFormatting sqref="A34:F34">
    <cfRule type="expression" dxfId="1331" priority="341" stopIfTrue="1">
      <formula>AND(#REF!&lt;&gt;"COMPOSICAO",#REF!&lt;&gt;"INSUMO",#REF!&lt;&gt;"")</formula>
    </cfRule>
    <cfRule type="expression" dxfId="1330" priority="342" stopIfTrue="1">
      <formula>AND(OR(#REF!="COMPOSICAO",#REF!="INSUMO",#REF!&lt;&gt;""),#REF!&lt;&gt;"")</formula>
    </cfRule>
  </conditionalFormatting>
  <conditionalFormatting sqref="A51:F51">
    <cfRule type="expression" dxfId="1329" priority="337" stopIfTrue="1">
      <formula>AND(#REF!&lt;&gt;"COMPOSICAO",#REF!&lt;&gt;"INSUMO",#REF!&lt;&gt;"")</formula>
    </cfRule>
    <cfRule type="expression" dxfId="1328" priority="338" stopIfTrue="1">
      <formula>AND(OR(#REF!="COMPOSICAO",#REF!="INSUMO",#REF!&lt;&gt;""),#REF!&lt;&gt;"")</formula>
    </cfRule>
  </conditionalFormatting>
  <conditionalFormatting sqref="A74:F74">
    <cfRule type="expression" dxfId="1327" priority="333" stopIfTrue="1">
      <formula>AND(#REF!&lt;&gt;"COMPOSICAO",#REF!&lt;&gt;"INSUMO",#REF!&lt;&gt;"")</formula>
    </cfRule>
    <cfRule type="expression" dxfId="1326" priority="334" stopIfTrue="1">
      <formula>AND(OR(#REF!="COMPOSICAO",#REF!="INSUMO",#REF!&lt;&gt;""),#REF!&lt;&gt;"")</formula>
    </cfRule>
  </conditionalFormatting>
  <conditionalFormatting sqref="A91:F91">
    <cfRule type="expression" dxfId="1325" priority="327" stopIfTrue="1">
      <formula>AND(#REF!&lt;&gt;"COMPOSICAO",#REF!&lt;&gt;"INSUMO",#REF!&lt;&gt;"")</formula>
    </cfRule>
    <cfRule type="expression" dxfId="1324" priority="328" stopIfTrue="1">
      <formula>AND(OR(#REF!="COMPOSICAO",#REF!="INSUMO",#REF!&lt;&gt;""),#REF!&lt;&gt;"")</formula>
    </cfRule>
  </conditionalFormatting>
  <conditionalFormatting sqref="A108:F108">
    <cfRule type="expression" dxfId="1323" priority="321" stopIfTrue="1">
      <formula>AND(#REF!&lt;&gt;"COMPOSICAO",#REF!&lt;&gt;"INSUMO",#REF!&lt;&gt;"")</formula>
    </cfRule>
    <cfRule type="expression" dxfId="1322" priority="322" stopIfTrue="1">
      <formula>AND(OR(#REF!="COMPOSICAO",#REF!="INSUMO",#REF!&lt;&gt;""),#REF!&lt;&gt;"")</formula>
    </cfRule>
  </conditionalFormatting>
  <conditionalFormatting sqref="A125:F125">
    <cfRule type="expression" dxfId="1321" priority="315" stopIfTrue="1">
      <formula>AND(#REF!&lt;&gt;"COMPOSICAO",#REF!&lt;&gt;"INSUMO",#REF!&lt;&gt;"")</formula>
    </cfRule>
    <cfRule type="expression" dxfId="1320" priority="316" stopIfTrue="1">
      <formula>AND(OR(#REF!="COMPOSICAO",#REF!="INSUMO",#REF!&lt;&gt;""),#REF!&lt;&gt;"")</formula>
    </cfRule>
  </conditionalFormatting>
  <conditionalFormatting sqref="A142:F142">
    <cfRule type="expression" dxfId="1319" priority="309" stopIfTrue="1">
      <formula>AND(#REF!&lt;&gt;"COMPOSICAO",#REF!&lt;&gt;"INSUMO",#REF!&lt;&gt;"")</formula>
    </cfRule>
    <cfRule type="expression" dxfId="1318" priority="310" stopIfTrue="1">
      <formula>AND(OR(#REF!="COMPOSICAO",#REF!="INSUMO",#REF!&lt;&gt;""),#REF!&lt;&gt;"")</formula>
    </cfRule>
  </conditionalFormatting>
  <conditionalFormatting sqref="A159:F159">
    <cfRule type="expression" dxfId="1317" priority="303" stopIfTrue="1">
      <formula>AND(#REF!&lt;&gt;"COMPOSICAO",#REF!&lt;&gt;"INSUMO",#REF!&lt;&gt;"")</formula>
    </cfRule>
    <cfRule type="expression" dxfId="1316" priority="304" stopIfTrue="1">
      <formula>AND(OR(#REF!="COMPOSICAO",#REF!="INSUMO",#REF!&lt;&gt;""),#REF!&lt;&gt;"")</formula>
    </cfRule>
  </conditionalFormatting>
  <conditionalFormatting sqref="A176:F176">
    <cfRule type="expression" dxfId="1315" priority="297" stopIfTrue="1">
      <formula>AND(#REF!&lt;&gt;"COMPOSICAO",#REF!&lt;&gt;"INSUMO",#REF!&lt;&gt;"")</formula>
    </cfRule>
    <cfRule type="expression" dxfId="1314" priority="298" stopIfTrue="1">
      <formula>AND(OR(#REF!="COMPOSICAO",#REF!="INSUMO",#REF!&lt;&gt;""),#REF!&lt;&gt;"")</formula>
    </cfRule>
  </conditionalFormatting>
  <conditionalFormatting sqref="A193:F193">
    <cfRule type="expression" dxfId="1313" priority="291" stopIfTrue="1">
      <formula>AND(#REF!&lt;&gt;"COMPOSICAO",#REF!&lt;&gt;"INSUMO",#REF!&lt;&gt;"")</formula>
    </cfRule>
    <cfRule type="expression" dxfId="1312" priority="292" stopIfTrue="1">
      <formula>AND(OR(#REF!="COMPOSICAO",#REF!="INSUMO",#REF!&lt;&gt;""),#REF!&lt;&gt;"")</formula>
    </cfRule>
  </conditionalFormatting>
  <conditionalFormatting sqref="A210:F210">
    <cfRule type="expression" dxfId="1311" priority="285" stopIfTrue="1">
      <formula>AND(#REF!&lt;&gt;"COMPOSICAO",#REF!&lt;&gt;"INSUMO",#REF!&lt;&gt;"")</formula>
    </cfRule>
    <cfRule type="expression" dxfId="1310" priority="286" stopIfTrue="1">
      <formula>AND(OR(#REF!="COMPOSICAO",#REF!="INSUMO",#REF!&lt;&gt;""),#REF!&lt;&gt;"")</formula>
    </cfRule>
  </conditionalFormatting>
  <conditionalFormatting sqref="A227:F227">
    <cfRule type="expression" dxfId="1309" priority="279" stopIfTrue="1">
      <formula>AND(#REF!&lt;&gt;"COMPOSICAO",#REF!&lt;&gt;"INSUMO",#REF!&lt;&gt;"")</formula>
    </cfRule>
    <cfRule type="expression" dxfId="1308" priority="280" stopIfTrue="1">
      <formula>AND(OR(#REF!="COMPOSICAO",#REF!="INSUMO",#REF!&lt;&gt;""),#REF!&lt;&gt;"")</formula>
    </cfRule>
  </conditionalFormatting>
  <conditionalFormatting sqref="A244:F244">
    <cfRule type="expression" dxfId="1307" priority="273" stopIfTrue="1">
      <formula>AND(#REF!&lt;&gt;"COMPOSICAO",#REF!&lt;&gt;"INSUMO",#REF!&lt;&gt;"")</formula>
    </cfRule>
    <cfRule type="expression" dxfId="1306" priority="274" stopIfTrue="1">
      <formula>AND(OR(#REF!="COMPOSICAO",#REF!="INSUMO",#REF!&lt;&gt;""),#REF!&lt;&gt;"")</formula>
    </cfRule>
  </conditionalFormatting>
  <conditionalFormatting sqref="A261:F261">
    <cfRule type="expression" dxfId="1305" priority="267" stopIfTrue="1">
      <formula>AND(#REF!&lt;&gt;"COMPOSICAO",#REF!&lt;&gt;"INSUMO",#REF!&lt;&gt;"")</formula>
    </cfRule>
    <cfRule type="expression" dxfId="1304" priority="268" stopIfTrue="1">
      <formula>AND(OR(#REF!="COMPOSICAO",#REF!="INSUMO",#REF!&lt;&gt;""),#REF!&lt;&gt;"")</formula>
    </cfRule>
  </conditionalFormatting>
  <conditionalFormatting sqref="A278:F278">
    <cfRule type="expression" dxfId="1303" priority="261" stopIfTrue="1">
      <formula>AND(#REF!&lt;&gt;"COMPOSICAO",#REF!&lt;&gt;"INSUMO",#REF!&lt;&gt;"")</formula>
    </cfRule>
    <cfRule type="expression" dxfId="1302" priority="262" stopIfTrue="1">
      <formula>AND(OR(#REF!="COMPOSICAO",#REF!="INSUMO",#REF!&lt;&gt;""),#REF!&lt;&gt;"")</formula>
    </cfRule>
  </conditionalFormatting>
  <conditionalFormatting sqref="A295:F295">
    <cfRule type="expression" dxfId="1301" priority="255" stopIfTrue="1">
      <formula>AND(#REF!&lt;&gt;"COMPOSICAO",#REF!&lt;&gt;"INSUMO",#REF!&lt;&gt;"")</formula>
    </cfRule>
    <cfRule type="expression" dxfId="1300" priority="256" stopIfTrue="1">
      <formula>AND(OR(#REF!="COMPOSICAO",#REF!="INSUMO",#REF!&lt;&gt;""),#REF!&lt;&gt;"")</formula>
    </cfRule>
  </conditionalFormatting>
  <conditionalFormatting sqref="A312:F312">
    <cfRule type="expression" dxfId="1299" priority="249" stopIfTrue="1">
      <formula>AND(#REF!&lt;&gt;"COMPOSICAO",#REF!&lt;&gt;"INSUMO",#REF!&lt;&gt;"")</formula>
    </cfRule>
    <cfRule type="expression" dxfId="1298" priority="250" stopIfTrue="1">
      <formula>AND(OR(#REF!="COMPOSICAO",#REF!="INSUMO",#REF!&lt;&gt;""),#REF!&lt;&gt;"")</formula>
    </cfRule>
  </conditionalFormatting>
  <conditionalFormatting sqref="A329:F329">
    <cfRule type="expression" dxfId="1297" priority="243" stopIfTrue="1">
      <formula>AND(#REF!&lt;&gt;"COMPOSICAO",#REF!&lt;&gt;"INSUMO",#REF!&lt;&gt;"")</formula>
    </cfRule>
    <cfRule type="expression" dxfId="1296" priority="244" stopIfTrue="1">
      <formula>AND(OR(#REF!="COMPOSICAO",#REF!="INSUMO",#REF!&lt;&gt;""),#REF!&lt;&gt;"")</formula>
    </cfRule>
  </conditionalFormatting>
  <conditionalFormatting sqref="A346:F346">
    <cfRule type="expression" dxfId="1295" priority="237" stopIfTrue="1">
      <formula>AND(#REF!&lt;&gt;"COMPOSICAO",#REF!&lt;&gt;"INSUMO",#REF!&lt;&gt;"")</formula>
    </cfRule>
    <cfRule type="expression" dxfId="1294" priority="238" stopIfTrue="1">
      <formula>AND(OR(#REF!="COMPOSICAO",#REF!="INSUMO",#REF!&lt;&gt;""),#REF!&lt;&gt;"")</formula>
    </cfRule>
  </conditionalFormatting>
  <conditionalFormatting sqref="A363:F363">
    <cfRule type="expression" dxfId="1293" priority="231" stopIfTrue="1">
      <formula>AND(#REF!&lt;&gt;"COMPOSICAO",#REF!&lt;&gt;"INSUMO",#REF!&lt;&gt;"")</formula>
    </cfRule>
    <cfRule type="expression" dxfId="1292" priority="232" stopIfTrue="1">
      <formula>AND(OR(#REF!="COMPOSICAO",#REF!="INSUMO",#REF!&lt;&gt;""),#REF!&lt;&gt;"")</formula>
    </cfRule>
  </conditionalFormatting>
  <conditionalFormatting sqref="A380:F380">
    <cfRule type="expression" dxfId="1291" priority="225" stopIfTrue="1">
      <formula>AND(#REF!&lt;&gt;"COMPOSICAO",#REF!&lt;&gt;"INSUMO",#REF!&lt;&gt;"")</formula>
    </cfRule>
    <cfRule type="expression" dxfId="1290" priority="226" stopIfTrue="1">
      <formula>AND(OR(#REF!="COMPOSICAO",#REF!="INSUMO",#REF!&lt;&gt;""),#REF!&lt;&gt;"")</formula>
    </cfRule>
  </conditionalFormatting>
  <conditionalFormatting sqref="A397:F397">
    <cfRule type="expression" dxfId="1289" priority="219" stopIfTrue="1">
      <formula>AND(#REF!&lt;&gt;"COMPOSICAO",#REF!&lt;&gt;"INSUMO",#REF!&lt;&gt;"")</formula>
    </cfRule>
    <cfRule type="expression" dxfId="1288" priority="220" stopIfTrue="1">
      <formula>AND(OR(#REF!="COMPOSICAO",#REF!="INSUMO",#REF!&lt;&gt;""),#REF!&lt;&gt;"")</formula>
    </cfRule>
  </conditionalFormatting>
  <conditionalFormatting sqref="A414:F414">
    <cfRule type="expression" dxfId="1287" priority="213" stopIfTrue="1">
      <formula>AND(#REF!&lt;&gt;"COMPOSICAO",#REF!&lt;&gt;"INSUMO",#REF!&lt;&gt;"")</formula>
    </cfRule>
    <cfRule type="expression" dxfId="1286" priority="214" stopIfTrue="1">
      <formula>AND(OR(#REF!="COMPOSICAO",#REF!="INSUMO",#REF!&lt;&gt;""),#REF!&lt;&gt;"")</formula>
    </cfRule>
  </conditionalFormatting>
  <conditionalFormatting sqref="A431:F431">
    <cfRule type="expression" dxfId="1285" priority="207" stopIfTrue="1">
      <formula>AND(#REF!&lt;&gt;"COMPOSICAO",#REF!&lt;&gt;"INSUMO",#REF!&lt;&gt;"")</formula>
    </cfRule>
    <cfRule type="expression" dxfId="1284" priority="208" stopIfTrue="1">
      <formula>AND(OR(#REF!="COMPOSICAO",#REF!="INSUMO",#REF!&lt;&gt;""),#REF!&lt;&gt;"")</formula>
    </cfRule>
  </conditionalFormatting>
  <conditionalFormatting sqref="A448:F448">
    <cfRule type="expression" dxfId="1283" priority="201" stopIfTrue="1">
      <formula>AND(#REF!&lt;&gt;"COMPOSICAO",#REF!&lt;&gt;"INSUMO",#REF!&lt;&gt;"")</formula>
    </cfRule>
    <cfRule type="expression" dxfId="1282" priority="202" stopIfTrue="1">
      <formula>AND(OR(#REF!="COMPOSICAO",#REF!="INSUMO",#REF!&lt;&gt;""),#REF!&lt;&gt;"")</formula>
    </cfRule>
  </conditionalFormatting>
  <conditionalFormatting sqref="A461:F461">
    <cfRule type="expression" dxfId="1281" priority="195" stopIfTrue="1">
      <formula>AND(#REF!&lt;&gt;"COMPOSICAO",#REF!&lt;&gt;"INSUMO",#REF!&lt;&gt;"")</formula>
    </cfRule>
    <cfRule type="expression" dxfId="1280" priority="196" stopIfTrue="1">
      <formula>AND(OR(#REF!="COMPOSICAO",#REF!="INSUMO",#REF!&lt;&gt;""),#REF!&lt;&gt;"")</formula>
    </cfRule>
  </conditionalFormatting>
  <conditionalFormatting sqref="A474:F474">
    <cfRule type="expression" dxfId="1279" priority="189" stopIfTrue="1">
      <formula>AND(#REF!&lt;&gt;"COMPOSICAO",#REF!&lt;&gt;"INSUMO",#REF!&lt;&gt;"")</formula>
    </cfRule>
    <cfRule type="expression" dxfId="1278" priority="190" stopIfTrue="1">
      <formula>AND(OR(#REF!="COMPOSICAO",#REF!="INSUMO",#REF!&lt;&gt;""),#REF!&lt;&gt;"")</formula>
    </cfRule>
  </conditionalFormatting>
  <conditionalFormatting sqref="A487:F487">
    <cfRule type="expression" dxfId="1277" priority="183" stopIfTrue="1">
      <formula>AND(#REF!&lt;&gt;"COMPOSICAO",#REF!&lt;&gt;"INSUMO",#REF!&lt;&gt;"")</formula>
    </cfRule>
    <cfRule type="expression" dxfId="1276" priority="184" stopIfTrue="1">
      <formula>AND(OR(#REF!="COMPOSICAO",#REF!="INSUMO",#REF!&lt;&gt;""),#REF!&lt;&gt;"")</formula>
    </cfRule>
  </conditionalFormatting>
  <conditionalFormatting sqref="A500:F500">
    <cfRule type="expression" dxfId="1275" priority="177" stopIfTrue="1">
      <formula>AND(#REF!&lt;&gt;"COMPOSICAO",#REF!&lt;&gt;"INSUMO",#REF!&lt;&gt;"")</formula>
    </cfRule>
    <cfRule type="expression" dxfId="1274" priority="178" stopIfTrue="1">
      <formula>AND(OR(#REF!="COMPOSICAO",#REF!="INSUMO",#REF!&lt;&gt;""),#REF!&lt;&gt;"")</formula>
    </cfRule>
  </conditionalFormatting>
  <conditionalFormatting sqref="A513:F513">
    <cfRule type="expression" dxfId="1273" priority="171" stopIfTrue="1">
      <formula>AND(#REF!&lt;&gt;"COMPOSICAO",#REF!&lt;&gt;"INSUMO",#REF!&lt;&gt;"")</formula>
    </cfRule>
    <cfRule type="expression" dxfId="1272" priority="172" stopIfTrue="1">
      <formula>AND(OR(#REF!="COMPOSICAO",#REF!="INSUMO",#REF!&lt;&gt;""),#REF!&lt;&gt;"")</formula>
    </cfRule>
  </conditionalFormatting>
  <conditionalFormatting sqref="A526:F526">
    <cfRule type="expression" dxfId="1271" priority="167" stopIfTrue="1">
      <formula>AND(#REF!&lt;&gt;"COMPOSICAO",#REF!&lt;&gt;"INSUMO",#REF!&lt;&gt;"")</formula>
    </cfRule>
    <cfRule type="expression" dxfId="1270" priority="168" stopIfTrue="1">
      <formula>AND(OR(#REF!="COMPOSICAO",#REF!="INSUMO",#REF!&lt;&gt;""),#REF!&lt;&gt;"")</formula>
    </cfRule>
  </conditionalFormatting>
  <conditionalFormatting sqref="A543:F543">
    <cfRule type="expression" dxfId="1269" priority="161" stopIfTrue="1">
      <formula>AND(#REF!&lt;&gt;"COMPOSICAO",#REF!&lt;&gt;"INSUMO",#REF!&lt;&gt;"")</formula>
    </cfRule>
    <cfRule type="expression" dxfId="1268" priority="162" stopIfTrue="1">
      <formula>AND(OR(#REF!="COMPOSICAO",#REF!="INSUMO",#REF!&lt;&gt;""),#REF!&lt;&gt;"")</formula>
    </cfRule>
  </conditionalFormatting>
  <conditionalFormatting sqref="A555:F555">
    <cfRule type="expression" dxfId="1267" priority="157" stopIfTrue="1">
      <formula>AND(#REF!&lt;&gt;"COMPOSICAO",#REF!&lt;&gt;"INSUMO",#REF!&lt;&gt;"")</formula>
    </cfRule>
    <cfRule type="expression" dxfId="1266" priority="158" stopIfTrue="1">
      <formula>AND(OR(#REF!="COMPOSICAO",#REF!="INSUMO",#REF!&lt;&gt;""),#REF!&lt;&gt;"")</formula>
    </cfRule>
  </conditionalFormatting>
  <conditionalFormatting sqref="A574:F574">
    <cfRule type="expression" dxfId="1265" priority="151" stopIfTrue="1">
      <formula>AND(#REF!&lt;&gt;"COMPOSICAO",#REF!&lt;&gt;"INSUMO",#REF!&lt;&gt;"")</formula>
    </cfRule>
    <cfRule type="expression" dxfId="1264" priority="152" stopIfTrue="1">
      <formula>AND(OR(#REF!="COMPOSICAO",#REF!="INSUMO",#REF!&lt;&gt;""),#REF!&lt;&gt;"")</formula>
    </cfRule>
  </conditionalFormatting>
  <conditionalFormatting sqref="A582:F582">
    <cfRule type="expression" dxfId="1263" priority="145" stopIfTrue="1">
      <formula>AND(#REF!&lt;&gt;"COMPOSICAO",#REF!&lt;&gt;"INSUMO",#REF!&lt;&gt;"")</formula>
    </cfRule>
    <cfRule type="expression" dxfId="1262" priority="146" stopIfTrue="1">
      <formula>AND(OR(#REF!="COMPOSICAO",#REF!="INSUMO",#REF!&lt;&gt;""),#REF!&lt;&gt;"")</formula>
    </cfRule>
  </conditionalFormatting>
  <conditionalFormatting sqref="A593:F593">
    <cfRule type="expression" dxfId="1261" priority="141" stopIfTrue="1">
      <formula>AND(#REF!&lt;&gt;"COMPOSICAO",#REF!&lt;&gt;"INSUMO",#REF!&lt;&gt;"")</formula>
    </cfRule>
    <cfRule type="expression" dxfId="1260" priority="142" stopIfTrue="1">
      <formula>AND(OR(#REF!="COMPOSICAO",#REF!="INSUMO",#REF!&lt;&gt;""),#REF!&lt;&gt;"")</formula>
    </cfRule>
  </conditionalFormatting>
  <conditionalFormatting sqref="A607:F607">
    <cfRule type="expression" dxfId="1259" priority="135" stopIfTrue="1">
      <formula>AND(#REF!&lt;&gt;"COMPOSICAO",#REF!&lt;&gt;"INSUMO",#REF!&lt;&gt;"")</formula>
    </cfRule>
    <cfRule type="expression" dxfId="1258" priority="136" stopIfTrue="1">
      <formula>AND(OR(#REF!="COMPOSICAO",#REF!="INSUMO",#REF!&lt;&gt;""),#REF!&lt;&gt;"")</formula>
    </cfRule>
  </conditionalFormatting>
  <conditionalFormatting sqref="A621:F621">
    <cfRule type="expression" dxfId="1257" priority="129" stopIfTrue="1">
      <formula>AND(#REF!&lt;&gt;"COMPOSICAO",#REF!&lt;&gt;"INSUMO",#REF!&lt;&gt;"")</formula>
    </cfRule>
    <cfRule type="expression" dxfId="1256" priority="130" stopIfTrue="1">
      <formula>AND(OR(#REF!="COMPOSICAO",#REF!="INSUMO",#REF!&lt;&gt;""),#REF!&lt;&gt;"")</formula>
    </cfRule>
  </conditionalFormatting>
  <conditionalFormatting sqref="A635:F635">
    <cfRule type="expression" dxfId="1255" priority="123" stopIfTrue="1">
      <formula>AND(#REF!&lt;&gt;"COMPOSICAO",#REF!&lt;&gt;"INSUMO",#REF!&lt;&gt;"")</formula>
    </cfRule>
    <cfRule type="expression" dxfId="1254" priority="124" stopIfTrue="1">
      <formula>AND(OR(#REF!="COMPOSICAO",#REF!="INSUMO",#REF!&lt;&gt;""),#REF!&lt;&gt;"")</formula>
    </cfRule>
  </conditionalFormatting>
  <conditionalFormatting sqref="A649:F649">
    <cfRule type="expression" dxfId="1253" priority="117" stopIfTrue="1">
      <formula>AND(#REF!&lt;&gt;"COMPOSICAO",#REF!&lt;&gt;"INSUMO",#REF!&lt;&gt;"")</formula>
    </cfRule>
    <cfRule type="expression" dxfId="1252" priority="118" stopIfTrue="1">
      <formula>AND(OR(#REF!="COMPOSICAO",#REF!="INSUMO",#REF!&lt;&gt;""),#REF!&lt;&gt;"")</formula>
    </cfRule>
  </conditionalFormatting>
  <conditionalFormatting sqref="A664:F664">
    <cfRule type="expression" dxfId="1251" priority="113" stopIfTrue="1">
      <formula>AND(#REF!&lt;&gt;"COMPOSICAO",#REF!&lt;&gt;"INSUMO",#REF!&lt;&gt;"")</formula>
    </cfRule>
    <cfRule type="expression" dxfId="1250" priority="114" stopIfTrue="1">
      <formula>AND(OR(#REF!="COMPOSICAO",#REF!="INSUMO",#REF!&lt;&gt;""),#REF!&lt;&gt;"")</formula>
    </cfRule>
  </conditionalFormatting>
  <conditionalFormatting sqref="A678:F678">
    <cfRule type="expression" dxfId="1249" priority="105" stopIfTrue="1">
      <formula>AND(#REF!&lt;&gt;"COMPOSICAO",#REF!&lt;&gt;"INSUMO",#REF!&lt;&gt;"")</formula>
    </cfRule>
    <cfRule type="expression" dxfId="1248" priority="106" stopIfTrue="1">
      <formula>AND(OR(#REF!="COMPOSICAO",#REF!="INSUMO",#REF!&lt;&gt;""),#REF!&lt;&gt;"")</formula>
    </cfRule>
  </conditionalFormatting>
  <conditionalFormatting sqref="A692:F692">
    <cfRule type="expression" dxfId="1247" priority="99" stopIfTrue="1">
      <formula>AND(#REF!&lt;&gt;"COMPOSICAO",#REF!&lt;&gt;"INSUMO",#REF!&lt;&gt;"")</formula>
    </cfRule>
    <cfRule type="expression" dxfId="1246" priority="100" stopIfTrue="1">
      <formula>AND(OR(#REF!="COMPOSICAO",#REF!="INSUMO",#REF!&lt;&gt;""),#REF!&lt;&gt;"")</formula>
    </cfRule>
  </conditionalFormatting>
  <conditionalFormatting sqref="A706:F706">
    <cfRule type="expression" dxfId="1245" priority="93" stopIfTrue="1">
      <formula>AND(#REF!&lt;&gt;"COMPOSICAO",#REF!&lt;&gt;"INSUMO",#REF!&lt;&gt;"")</formula>
    </cfRule>
    <cfRule type="expression" dxfId="1244" priority="94" stopIfTrue="1">
      <formula>AND(OR(#REF!="COMPOSICAO",#REF!="INSUMO",#REF!&lt;&gt;""),#REF!&lt;&gt;"")</formula>
    </cfRule>
  </conditionalFormatting>
  <conditionalFormatting sqref="A718:F718">
    <cfRule type="expression" dxfId="1243" priority="87" stopIfTrue="1">
      <formula>AND(#REF!&lt;&gt;"COMPOSICAO",#REF!&lt;&gt;"INSUMO",#REF!&lt;&gt;"")</formula>
    </cfRule>
    <cfRule type="expression" dxfId="1242" priority="88" stopIfTrue="1">
      <formula>AND(OR(#REF!="COMPOSICAO",#REF!="INSUMO",#REF!&lt;&gt;""),#REF!&lt;&gt;"")</formula>
    </cfRule>
  </conditionalFormatting>
  <conditionalFormatting sqref="A730:F730">
    <cfRule type="expression" dxfId="1241" priority="81" stopIfTrue="1">
      <formula>AND(#REF!&lt;&gt;"COMPOSICAO",#REF!&lt;&gt;"INSUMO",#REF!&lt;&gt;"")</formula>
    </cfRule>
    <cfRule type="expression" dxfId="1240" priority="82" stopIfTrue="1">
      <formula>AND(OR(#REF!="COMPOSICAO",#REF!="INSUMO",#REF!&lt;&gt;""),#REF!&lt;&gt;"")</formula>
    </cfRule>
  </conditionalFormatting>
  <conditionalFormatting sqref="A747:F747">
    <cfRule type="expression" dxfId="1239" priority="75" stopIfTrue="1">
      <formula>AND(#REF!&lt;&gt;"COMPOSICAO",#REF!&lt;&gt;"INSUMO",#REF!&lt;&gt;"")</formula>
    </cfRule>
    <cfRule type="expression" dxfId="1238" priority="76" stopIfTrue="1">
      <formula>AND(OR(#REF!="COMPOSICAO",#REF!="INSUMO",#REF!&lt;&gt;""),#REF!&lt;&gt;"")</formula>
    </cfRule>
  </conditionalFormatting>
  <conditionalFormatting sqref="A764:F764">
    <cfRule type="expression" dxfId="1237" priority="69" stopIfTrue="1">
      <formula>AND(#REF!&lt;&gt;"COMPOSICAO",#REF!&lt;&gt;"INSUMO",#REF!&lt;&gt;"")</formula>
    </cfRule>
    <cfRule type="expression" dxfId="1236" priority="70" stopIfTrue="1">
      <formula>AND(OR(#REF!="COMPOSICAO",#REF!="INSUMO",#REF!&lt;&gt;""),#REF!&lt;&gt;"")</formula>
    </cfRule>
  </conditionalFormatting>
  <conditionalFormatting sqref="A779:F779">
    <cfRule type="expression" dxfId="1235" priority="63" stopIfTrue="1">
      <formula>AND(#REF!&lt;&gt;"COMPOSICAO",#REF!&lt;&gt;"INSUMO",#REF!&lt;&gt;"")</formula>
    </cfRule>
    <cfRule type="expression" dxfId="1234" priority="64" stopIfTrue="1">
      <formula>AND(OR(#REF!="COMPOSICAO",#REF!="INSUMO",#REF!&lt;&gt;""),#REF!&lt;&gt;"")</formula>
    </cfRule>
  </conditionalFormatting>
  <conditionalFormatting sqref="A789:F789">
    <cfRule type="expression" dxfId="1233" priority="57" stopIfTrue="1">
      <formula>AND(#REF!&lt;&gt;"COMPOSICAO",#REF!&lt;&gt;"INSUMO",#REF!&lt;&gt;"")</formula>
    </cfRule>
    <cfRule type="expression" dxfId="1232" priority="58" stopIfTrue="1">
      <formula>AND(OR(#REF!="COMPOSICAO",#REF!="INSUMO",#REF!&lt;&gt;""),#REF!&lt;&gt;"")</formula>
    </cfRule>
  </conditionalFormatting>
  <conditionalFormatting sqref="A799:F799">
    <cfRule type="expression" dxfId="1231" priority="51" stopIfTrue="1">
      <formula>AND(#REF!&lt;&gt;"COMPOSICAO",#REF!&lt;&gt;"INSUMO",#REF!&lt;&gt;"")</formula>
    </cfRule>
    <cfRule type="expression" dxfId="1230" priority="52" stopIfTrue="1">
      <formula>AND(OR(#REF!="COMPOSICAO",#REF!="INSUMO",#REF!&lt;&gt;""),#REF!&lt;&gt;"")</formula>
    </cfRule>
  </conditionalFormatting>
  <conditionalFormatting sqref="A810:F810">
    <cfRule type="expression" dxfId="1229" priority="45" stopIfTrue="1">
      <formula>AND(#REF!&lt;&gt;"COMPOSICAO",#REF!&lt;&gt;"INSUMO",#REF!&lt;&gt;"")</formula>
    </cfRule>
    <cfRule type="expression" dxfId="1228" priority="46" stopIfTrue="1">
      <formula>AND(OR(#REF!="COMPOSICAO",#REF!="INSUMO",#REF!&lt;&gt;""),#REF!&lt;&gt;"")</formula>
    </cfRule>
  </conditionalFormatting>
  <conditionalFormatting sqref="A821:F821">
    <cfRule type="expression" dxfId="1227" priority="39" stopIfTrue="1">
      <formula>AND(#REF!&lt;&gt;"COMPOSICAO",#REF!&lt;&gt;"INSUMO",#REF!&lt;&gt;"")</formula>
    </cfRule>
    <cfRule type="expression" dxfId="1226" priority="40" stopIfTrue="1">
      <formula>AND(OR(#REF!="COMPOSICAO",#REF!="INSUMO",#REF!&lt;&gt;""),#REF!&lt;&gt;"")</formula>
    </cfRule>
  </conditionalFormatting>
  <conditionalFormatting sqref="A832:F832">
    <cfRule type="expression" dxfId="1225" priority="33" stopIfTrue="1">
      <formula>AND(#REF!&lt;&gt;"COMPOSICAO",#REF!&lt;&gt;"INSUMO",#REF!&lt;&gt;"")</formula>
    </cfRule>
    <cfRule type="expression" dxfId="1224" priority="34" stopIfTrue="1">
      <formula>AND(OR(#REF!="COMPOSICAO",#REF!="INSUMO",#REF!&lt;&gt;""),#REF!&lt;&gt;"")</formula>
    </cfRule>
  </conditionalFormatting>
  <conditionalFormatting sqref="A841:F841">
    <cfRule type="expression" dxfId="1223" priority="27" stopIfTrue="1">
      <formula>AND(#REF!&lt;&gt;"COMPOSICAO",#REF!&lt;&gt;"INSUMO",#REF!&lt;&gt;"")</formula>
    </cfRule>
    <cfRule type="expression" dxfId="1222" priority="28" stopIfTrue="1">
      <formula>AND(OR(#REF!="COMPOSICAO",#REF!="INSUMO",#REF!&lt;&gt;""),#REF!&lt;&gt;"")</formula>
    </cfRule>
  </conditionalFormatting>
  <conditionalFormatting sqref="A850:F850">
    <cfRule type="expression" dxfId="1221" priority="23" stopIfTrue="1">
      <formula>AND(#REF!&lt;&gt;"COMPOSICAO",#REF!&lt;&gt;"INSUMO",#REF!&lt;&gt;"")</formula>
    </cfRule>
    <cfRule type="expression" dxfId="1220" priority="24" stopIfTrue="1">
      <formula>AND(OR(#REF!="COMPOSICAO",#REF!="INSUMO",#REF!&lt;&gt;""),#REF!&lt;&gt;"")</formula>
    </cfRule>
  </conditionalFormatting>
  <conditionalFormatting sqref="A863:F863">
    <cfRule type="expression" dxfId="1219" priority="19" stopIfTrue="1">
      <formula>AND(#REF!&lt;&gt;"COMPOSICAO",#REF!&lt;&gt;"INSUMO",#REF!&lt;&gt;"")</formula>
    </cfRule>
    <cfRule type="expression" dxfId="1218" priority="20" stopIfTrue="1">
      <formula>AND(OR(#REF!="COMPOSICAO",#REF!="INSUMO",#REF!&lt;&gt;""),#REF!&lt;&gt;"")</formula>
    </cfRule>
  </conditionalFormatting>
  <conditionalFormatting sqref="A872:F872">
    <cfRule type="expression" dxfId="1217" priority="13" stopIfTrue="1">
      <formula>AND(#REF!&lt;&gt;"COMPOSICAO",#REF!&lt;&gt;"INSUMO",#REF!&lt;&gt;"")</formula>
    </cfRule>
    <cfRule type="expression" dxfId="1216" priority="14" stopIfTrue="1">
      <formula>AND(OR(#REF!="COMPOSICAO",#REF!="INSUMO",#REF!&lt;&gt;""),#REF!&lt;&gt;"")</formula>
    </cfRule>
  </conditionalFormatting>
  <conditionalFormatting sqref="A885:F885">
    <cfRule type="expression" dxfId="1215" priority="9" stopIfTrue="1">
      <formula>AND(#REF!&lt;&gt;"COMPOSICAO",#REF!&lt;&gt;"INSUMO",#REF!&lt;&gt;"")</formula>
    </cfRule>
    <cfRule type="expression" dxfId="1214" priority="10" stopIfTrue="1">
      <formula>AND(OR(#REF!="COMPOSICAO",#REF!="INSUMO",#REF!&lt;&gt;""),#REF!&lt;&gt;"")</formula>
    </cfRule>
  </conditionalFormatting>
  <conditionalFormatting sqref="A893:F893">
    <cfRule type="expression" dxfId="1213" priority="3" stopIfTrue="1">
      <formula>AND(#REF!&lt;&gt;"COMPOSICAO",#REF!&lt;&gt;"INSUMO",#REF!&lt;&gt;"")</formula>
    </cfRule>
    <cfRule type="expression" dxfId="1212" priority="4" stopIfTrue="1">
      <formula>AND(OR(#REF!="COMPOSICAO",#REF!="INSUMO",#REF!&lt;&gt;""),#REF!&lt;&gt;"")</formula>
    </cfRule>
  </conditionalFormatting>
  <conditionalFormatting sqref="A16:B16">
    <cfRule type="expression" dxfId="1211" priority="349" stopIfTrue="1">
      <formula>AND(#REF!&lt;&gt;"COMPOSICAO",#REF!&lt;&gt;"INSUMO",#REF!&lt;&gt;"")</formula>
    </cfRule>
    <cfRule type="expression" dxfId="1210" priority="350" stopIfTrue="1">
      <formula>AND(OR(#REF!="COMPOSICAO",#REF!="INSUMO",#REF!&lt;&gt;""),#REF!&lt;&gt;"")</formula>
    </cfRule>
  </conditionalFormatting>
  <conditionalFormatting sqref="B35:F45 B52:F68 A73:C73 B449:F455 B544:F549 B575:F576 B583:F587 B772:F773 B835:F835 B851:F857 B864:F866 B886:F887">
    <cfRule type="expression" dxfId="1209" priority="331" stopIfTrue="1">
      <formula>AND(#REF!&lt;&gt;"COMPOSICAO",#REF!&lt;&gt;"INSUMO",#REF!&lt;&gt;"")</formula>
    </cfRule>
    <cfRule type="expression" dxfId="1208" priority="332" stopIfTrue="1">
      <formula>AND(OR(#REF!="COMPOSICAO",#REF!="INSUMO",#REF!&lt;&gt;""),#REF!&lt;&gt;"")</formula>
    </cfRule>
  </conditionalFormatting>
  <conditionalFormatting sqref="B75:F85">
    <cfRule type="expression" dxfId="1207" priority="329" stopIfTrue="1">
      <formula>AND(#REF!&lt;&gt;"COMPOSICAO",#REF!&lt;&gt;"INSUMO",#REF!&lt;&gt;"")</formula>
    </cfRule>
    <cfRule type="expression" dxfId="1206" priority="330" stopIfTrue="1">
      <formula>AND(OR(#REF!="COMPOSICAO",#REF!="INSUMO",#REF!&lt;&gt;""),#REF!&lt;&gt;"")</formula>
    </cfRule>
  </conditionalFormatting>
  <conditionalFormatting sqref="B92:F102">
    <cfRule type="expression" dxfId="1205" priority="323" stopIfTrue="1">
      <formula>AND(#REF!&lt;&gt;"COMPOSICAO",#REF!&lt;&gt;"INSUMO",#REF!&lt;&gt;"")</formula>
    </cfRule>
    <cfRule type="expression" dxfId="1204" priority="324" stopIfTrue="1">
      <formula>AND(OR(#REF!="COMPOSICAO",#REF!="INSUMO",#REF!&lt;&gt;""),#REF!&lt;&gt;"")</formula>
    </cfRule>
  </conditionalFormatting>
  <conditionalFormatting sqref="B109:F119">
    <cfRule type="expression" dxfId="1203" priority="317" stopIfTrue="1">
      <formula>AND(#REF!&lt;&gt;"COMPOSICAO",#REF!&lt;&gt;"INSUMO",#REF!&lt;&gt;"")</formula>
    </cfRule>
    <cfRule type="expression" dxfId="1202" priority="318" stopIfTrue="1">
      <formula>AND(OR(#REF!="COMPOSICAO",#REF!="INSUMO",#REF!&lt;&gt;""),#REF!&lt;&gt;"")</formula>
    </cfRule>
  </conditionalFormatting>
  <conditionalFormatting sqref="B126:F136">
    <cfRule type="expression" dxfId="1201" priority="311" stopIfTrue="1">
      <formula>AND(#REF!&lt;&gt;"COMPOSICAO",#REF!&lt;&gt;"INSUMO",#REF!&lt;&gt;"")</formula>
    </cfRule>
    <cfRule type="expression" dxfId="1200" priority="312" stopIfTrue="1">
      <formula>AND(OR(#REF!="COMPOSICAO",#REF!="INSUMO",#REF!&lt;&gt;""),#REF!&lt;&gt;"")</formula>
    </cfRule>
  </conditionalFormatting>
  <conditionalFormatting sqref="B143:F153">
    <cfRule type="expression" dxfId="1199" priority="305" stopIfTrue="1">
      <formula>AND(#REF!&lt;&gt;"COMPOSICAO",#REF!&lt;&gt;"INSUMO",#REF!&lt;&gt;"")</formula>
    </cfRule>
    <cfRule type="expression" dxfId="1198" priority="306" stopIfTrue="1">
      <formula>AND(OR(#REF!="COMPOSICAO",#REF!="INSUMO",#REF!&lt;&gt;""),#REF!&lt;&gt;"")</formula>
    </cfRule>
  </conditionalFormatting>
  <conditionalFormatting sqref="B160:F170">
    <cfRule type="expression" dxfId="1197" priority="299" stopIfTrue="1">
      <formula>AND(#REF!&lt;&gt;"COMPOSICAO",#REF!&lt;&gt;"INSUMO",#REF!&lt;&gt;"")</formula>
    </cfRule>
    <cfRule type="expression" dxfId="1196" priority="300" stopIfTrue="1">
      <formula>AND(OR(#REF!="COMPOSICAO",#REF!="INSUMO",#REF!&lt;&gt;""),#REF!&lt;&gt;"")</formula>
    </cfRule>
  </conditionalFormatting>
  <conditionalFormatting sqref="B177:F187">
    <cfRule type="expression" dxfId="1195" priority="293" stopIfTrue="1">
      <formula>AND(#REF!&lt;&gt;"COMPOSICAO",#REF!&lt;&gt;"INSUMO",#REF!&lt;&gt;"")</formula>
    </cfRule>
    <cfRule type="expression" dxfId="1194" priority="294" stopIfTrue="1">
      <formula>AND(OR(#REF!="COMPOSICAO",#REF!="INSUMO",#REF!&lt;&gt;""),#REF!&lt;&gt;"")</formula>
    </cfRule>
  </conditionalFormatting>
  <conditionalFormatting sqref="B194:F204">
    <cfRule type="expression" dxfId="1193" priority="287" stopIfTrue="1">
      <formula>AND(#REF!&lt;&gt;"COMPOSICAO",#REF!&lt;&gt;"INSUMO",#REF!&lt;&gt;"")</formula>
    </cfRule>
    <cfRule type="expression" dxfId="1192" priority="288" stopIfTrue="1">
      <formula>AND(OR(#REF!="COMPOSICAO",#REF!="INSUMO",#REF!&lt;&gt;""),#REF!&lt;&gt;"")</formula>
    </cfRule>
  </conditionalFormatting>
  <conditionalFormatting sqref="B211:F221">
    <cfRule type="expression" dxfId="1191" priority="281" stopIfTrue="1">
      <formula>AND(#REF!&lt;&gt;"COMPOSICAO",#REF!&lt;&gt;"INSUMO",#REF!&lt;&gt;"")</formula>
    </cfRule>
    <cfRule type="expression" dxfId="1190" priority="282" stopIfTrue="1">
      <formula>AND(OR(#REF!="COMPOSICAO",#REF!="INSUMO",#REF!&lt;&gt;""),#REF!&lt;&gt;"")</formula>
    </cfRule>
  </conditionalFormatting>
  <conditionalFormatting sqref="B228:F238">
    <cfRule type="expression" dxfId="1189" priority="275" stopIfTrue="1">
      <formula>AND(#REF!&lt;&gt;"COMPOSICAO",#REF!&lt;&gt;"INSUMO",#REF!&lt;&gt;"")</formula>
    </cfRule>
    <cfRule type="expression" dxfId="1188" priority="276" stopIfTrue="1">
      <formula>AND(OR(#REF!="COMPOSICAO",#REF!="INSUMO",#REF!&lt;&gt;""),#REF!&lt;&gt;"")</formula>
    </cfRule>
  </conditionalFormatting>
  <conditionalFormatting sqref="B245:F255">
    <cfRule type="expression" dxfId="1187" priority="271" stopIfTrue="1">
      <formula>AND(#REF!&lt;&gt;"COMPOSICAO",#REF!&lt;&gt;"INSUMO",#REF!&lt;&gt;"")</formula>
    </cfRule>
    <cfRule type="expression" dxfId="1186" priority="272" stopIfTrue="1">
      <formula>AND(OR(#REF!="COMPOSICAO",#REF!="INSUMO",#REF!&lt;&gt;""),#REF!&lt;&gt;"")</formula>
    </cfRule>
  </conditionalFormatting>
  <conditionalFormatting sqref="B262:F272">
    <cfRule type="expression" dxfId="1185" priority="265" stopIfTrue="1">
      <formula>AND(#REF!&lt;&gt;"COMPOSICAO",#REF!&lt;&gt;"INSUMO",#REF!&lt;&gt;"")</formula>
    </cfRule>
    <cfRule type="expression" dxfId="1184" priority="266" stopIfTrue="1">
      <formula>AND(OR(#REF!="COMPOSICAO",#REF!="INSUMO",#REF!&lt;&gt;""),#REF!&lt;&gt;"")</formula>
    </cfRule>
  </conditionalFormatting>
  <conditionalFormatting sqref="B279:F289">
    <cfRule type="expression" dxfId="1183" priority="259" stopIfTrue="1">
      <formula>AND(#REF!&lt;&gt;"COMPOSICAO",#REF!&lt;&gt;"INSUMO",#REF!&lt;&gt;"")</formula>
    </cfRule>
    <cfRule type="expression" dxfId="1182" priority="260" stopIfTrue="1">
      <formula>AND(OR(#REF!="COMPOSICAO",#REF!="INSUMO",#REF!&lt;&gt;""),#REF!&lt;&gt;"")</formula>
    </cfRule>
  </conditionalFormatting>
  <conditionalFormatting sqref="B296:F306">
    <cfRule type="expression" dxfId="1181" priority="253" stopIfTrue="1">
      <formula>AND(#REF!&lt;&gt;"COMPOSICAO",#REF!&lt;&gt;"INSUMO",#REF!&lt;&gt;"")</formula>
    </cfRule>
    <cfRule type="expression" dxfId="1180" priority="254" stopIfTrue="1">
      <formula>AND(OR(#REF!="COMPOSICAO",#REF!="INSUMO",#REF!&lt;&gt;""),#REF!&lt;&gt;"")</formula>
    </cfRule>
  </conditionalFormatting>
  <conditionalFormatting sqref="B313:F323">
    <cfRule type="expression" dxfId="1179" priority="247" stopIfTrue="1">
      <formula>AND(#REF!&lt;&gt;"COMPOSICAO",#REF!&lt;&gt;"INSUMO",#REF!&lt;&gt;"")</formula>
    </cfRule>
    <cfRule type="expression" dxfId="1178" priority="248" stopIfTrue="1">
      <formula>AND(OR(#REF!="COMPOSICAO",#REF!="INSUMO",#REF!&lt;&gt;""),#REF!&lt;&gt;"")</formula>
    </cfRule>
  </conditionalFormatting>
  <conditionalFormatting sqref="B330:F340">
    <cfRule type="expression" dxfId="1177" priority="241" stopIfTrue="1">
      <formula>AND(#REF!&lt;&gt;"COMPOSICAO",#REF!&lt;&gt;"INSUMO",#REF!&lt;&gt;"")</formula>
    </cfRule>
    <cfRule type="expression" dxfId="1176" priority="242" stopIfTrue="1">
      <formula>AND(OR(#REF!="COMPOSICAO",#REF!="INSUMO",#REF!&lt;&gt;""),#REF!&lt;&gt;"")</formula>
    </cfRule>
  </conditionalFormatting>
  <conditionalFormatting sqref="B347:F357">
    <cfRule type="expression" dxfId="1175" priority="235" stopIfTrue="1">
      <formula>AND(#REF!&lt;&gt;"COMPOSICAO",#REF!&lt;&gt;"INSUMO",#REF!&lt;&gt;"")</formula>
    </cfRule>
    <cfRule type="expression" dxfId="1174" priority="236" stopIfTrue="1">
      <formula>AND(OR(#REF!="COMPOSICAO",#REF!="INSUMO",#REF!&lt;&gt;""),#REF!&lt;&gt;"")</formula>
    </cfRule>
  </conditionalFormatting>
  <conditionalFormatting sqref="B364:F374">
    <cfRule type="expression" dxfId="1173" priority="229" stopIfTrue="1">
      <formula>AND(#REF!&lt;&gt;"COMPOSICAO",#REF!&lt;&gt;"INSUMO",#REF!&lt;&gt;"")</formula>
    </cfRule>
    <cfRule type="expression" dxfId="1172" priority="230" stopIfTrue="1">
      <formula>AND(OR(#REF!="COMPOSICAO",#REF!="INSUMO",#REF!&lt;&gt;""),#REF!&lt;&gt;"")</formula>
    </cfRule>
  </conditionalFormatting>
  <conditionalFormatting sqref="B381:F391">
    <cfRule type="expression" dxfId="1171" priority="223" stopIfTrue="1">
      <formula>AND(#REF!&lt;&gt;"COMPOSICAO",#REF!&lt;&gt;"INSUMO",#REF!&lt;&gt;"")</formula>
    </cfRule>
    <cfRule type="expression" dxfId="1170" priority="224" stopIfTrue="1">
      <formula>AND(OR(#REF!="COMPOSICAO",#REF!="INSUMO",#REF!&lt;&gt;""),#REF!&lt;&gt;"")</formula>
    </cfRule>
  </conditionalFormatting>
  <conditionalFormatting sqref="B398:F408">
    <cfRule type="expression" dxfId="1169" priority="217" stopIfTrue="1">
      <formula>AND(#REF!&lt;&gt;"COMPOSICAO",#REF!&lt;&gt;"INSUMO",#REF!&lt;&gt;"")</formula>
    </cfRule>
    <cfRule type="expression" dxfId="1168" priority="218" stopIfTrue="1">
      <formula>AND(OR(#REF!="COMPOSICAO",#REF!="INSUMO",#REF!&lt;&gt;""),#REF!&lt;&gt;"")</formula>
    </cfRule>
  </conditionalFormatting>
  <conditionalFormatting sqref="B415:F425">
    <cfRule type="expression" dxfId="1167" priority="211" stopIfTrue="1">
      <formula>AND(#REF!&lt;&gt;"COMPOSICAO",#REF!&lt;&gt;"INSUMO",#REF!&lt;&gt;"")</formula>
    </cfRule>
    <cfRule type="expression" dxfId="1166" priority="212" stopIfTrue="1">
      <formula>AND(OR(#REF!="COMPOSICAO",#REF!="INSUMO",#REF!&lt;&gt;""),#REF!&lt;&gt;"")</formula>
    </cfRule>
  </conditionalFormatting>
  <conditionalFormatting sqref="B432:F442">
    <cfRule type="expression" dxfId="1165" priority="205" stopIfTrue="1">
      <formula>AND(#REF!&lt;&gt;"COMPOSICAO",#REF!&lt;&gt;"INSUMO",#REF!&lt;&gt;"")</formula>
    </cfRule>
    <cfRule type="expression" dxfId="1164" priority="206" stopIfTrue="1">
      <formula>AND(OR(#REF!="COMPOSICAO",#REF!="INSUMO",#REF!&lt;&gt;""),#REF!&lt;&gt;"")</formula>
    </cfRule>
  </conditionalFormatting>
  <conditionalFormatting sqref="B462:F468">
    <cfRule type="expression" dxfId="1163" priority="197" stopIfTrue="1">
      <formula>AND(#REF!&lt;&gt;"COMPOSICAO",#REF!&lt;&gt;"INSUMO",#REF!&lt;&gt;"")</formula>
    </cfRule>
    <cfRule type="expression" dxfId="1162" priority="198" stopIfTrue="1">
      <formula>AND(OR(#REF!="COMPOSICAO",#REF!="INSUMO",#REF!&lt;&gt;""),#REF!&lt;&gt;"")</formula>
    </cfRule>
  </conditionalFormatting>
  <conditionalFormatting sqref="B475:F481">
    <cfRule type="expression" dxfId="1161" priority="191" stopIfTrue="1">
      <formula>AND(#REF!&lt;&gt;"COMPOSICAO",#REF!&lt;&gt;"INSUMO",#REF!&lt;&gt;"")</formula>
    </cfRule>
    <cfRule type="expression" dxfId="1160" priority="192" stopIfTrue="1">
      <formula>AND(OR(#REF!="COMPOSICAO",#REF!="INSUMO",#REF!&lt;&gt;""),#REF!&lt;&gt;"")</formula>
    </cfRule>
  </conditionalFormatting>
  <conditionalFormatting sqref="B488:F494">
    <cfRule type="expression" dxfId="1159" priority="185" stopIfTrue="1">
      <formula>AND(#REF!&lt;&gt;"COMPOSICAO",#REF!&lt;&gt;"INSUMO",#REF!&lt;&gt;"")</formula>
    </cfRule>
    <cfRule type="expression" dxfId="1158" priority="186" stopIfTrue="1">
      <formula>AND(OR(#REF!="COMPOSICAO",#REF!="INSUMO",#REF!&lt;&gt;""),#REF!&lt;&gt;"")</formula>
    </cfRule>
  </conditionalFormatting>
  <conditionalFormatting sqref="B501:F507">
    <cfRule type="expression" dxfId="1157" priority="179" stopIfTrue="1">
      <formula>AND(#REF!&lt;&gt;"COMPOSICAO",#REF!&lt;&gt;"INSUMO",#REF!&lt;&gt;"")</formula>
    </cfRule>
    <cfRule type="expression" dxfId="1156" priority="180" stopIfTrue="1">
      <formula>AND(OR(#REF!="COMPOSICAO",#REF!="INSUMO",#REF!&lt;&gt;""),#REF!&lt;&gt;"")</formula>
    </cfRule>
  </conditionalFormatting>
  <conditionalFormatting sqref="B514:F520">
    <cfRule type="expression" dxfId="1155" priority="173" stopIfTrue="1">
      <formula>AND(#REF!&lt;&gt;"COMPOSICAO",#REF!&lt;&gt;"INSUMO",#REF!&lt;&gt;"")</formula>
    </cfRule>
    <cfRule type="expression" dxfId="1154" priority="174" stopIfTrue="1">
      <formula>AND(OR(#REF!="COMPOSICAO",#REF!="INSUMO",#REF!&lt;&gt;""),#REF!&lt;&gt;"")</formula>
    </cfRule>
  </conditionalFormatting>
  <conditionalFormatting sqref="B527:F537">
    <cfRule type="expression" dxfId="1153" priority="165" stopIfTrue="1">
      <formula>AND(#REF!&lt;&gt;"COMPOSICAO",#REF!&lt;&gt;"INSUMO",#REF!&lt;&gt;"")</formula>
    </cfRule>
    <cfRule type="expression" dxfId="1152" priority="166" stopIfTrue="1">
      <formula>AND(OR(#REF!="COMPOSICAO",#REF!="INSUMO",#REF!&lt;&gt;""),#REF!&lt;&gt;"")</formula>
    </cfRule>
  </conditionalFormatting>
  <conditionalFormatting sqref="B556:F568">
    <cfRule type="expression" dxfId="1151" priority="155" stopIfTrue="1">
      <formula>AND(#REF!&lt;&gt;"COMPOSICAO",#REF!&lt;&gt;"INSUMO",#REF!&lt;&gt;"")</formula>
    </cfRule>
    <cfRule type="expression" dxfId="1150" priority="156" stopIfTrue="1">
      <formula>AND(OR(#REF!="COMPOSICAO",#REF!="INSUMO",#REF!&lt;&gt;""),#REF!&lt;&gt;"")</formula>
    </cfRule>
  </conditionalFormatting>
  <conditionalFormatting sqref="B594:F601">
    <cfRule type="expression" dxfId="1149" priority="139" stopIfTrue="1">
      <formula>AND(#REF!&lt;&gt;"COMPOSICAO",#REF!&lt;&gt;"INSUMO",#REF!&lt;&gt;"")</formula>
    </cfRule>
    <cfRule type="expression" dxfId="1148" priority="140" stopIfTrue="1">
      <formula>AND(OR(#REF!="COMPOSICAO",#REF!="INSUMO",#REF!&lt;&gt;""),#REF!&lt;&gt;"")</formula>
    </cfRule>
  </conditionalFormatting>
  <conditionalFormatting sqref="B608:F615">
    <cfRule type="expression" dxfId="1147" priority="133" stopIfTrue="1">
      <formula>AND(#REF!&lt;&gt;"COMPOSICAO",#REF!&lt;&gt;"INSUMO",#REF!&lt;&gt;"")</formula>
    </cfRule>
    <cfRule type="expression" dxfId="1146" priority="134" stopIfTrue="1">
      <formula>AND(OR(#REF!="COMPOSICAO",#REF!="INSUMO",#REF!&lt;&gt;""),#REF!&lt;&gt;"")</formula>
    </cfRule>
  </conditionalFormatting>
  <conditionalFormatting sqref="B622:F629">
    <cfRule type="expression" dxfId="1145" priority="127" stopIfTrue="1">
      <formula>AND(#REF!&lt;&gt;"COMPOSICAO",#REF!&lt;&gt;"INSUMO",#REF!&lt;&gt;"")</formula>
    </cfRule>
    <cfRule type="expression" dxfId="1144" priority="128" stopIfTrue="1">
      <formula>AND(OR(#REF!="COMPOSICAO",#REF!="INSUMO",#REF!&lt;&gt;""),#REF!&lt;&gt;"")</formula>
    </cfRule>
  </conditionalFormatting>
  <conditionalFormatting sqref="B636:F643">
    <cfRule type="expression" dxfId="1143" priority="121" stopIfTrue="1">
      <formula>AND(#REF!&lt;&gt;"COMPOSICAO",#REF!&lt;&gt;"INSUMO",#REF!&lt;&gt;"")</formula>
    </cfRule>
    <cfRule type="expression" dxfId="1142" priority="122" stopIfTrue="1">
      <formula>AND(OR(#REF!="COMPOSICAO",#REF!="INSUMO",#REF!&lt;&gt;""),#REF!&lt;&gt;"")</formula>
    </cfRule>
  </conditionalFormatting>
  <conditionalFormatting sqref="B650:F658">
    <cfRule type="expression" dxfId="1141" priority="109" stopIfTrue="1">
      <formula>AND(#REF!&lt;&gt;"COMPOSICAO",#REF!&lt;&gt;"INSUMO",#REF!&lt;&gt;"")</formula>
    </cfRule>
    <cfRule type="expression" dxfId="1140" priority="110" stopIfTrue="1">
      <formula>AND(OR(#REF!="COMPOSICAO",#REF!="INSUMO",#REF!&lt;&gt;""),#REF!&lt;&gt;"")</formula>
    </cfRule>
  </conditionalFormatting>
  <conditionalFormatting sqref="B665:F672">
    <cfRule type="expression" dxfId="1139" priority="111" stopIfTrue="1">
      <formula>AND(#REF!&lt;&gt;"COMPOSICAO",#REF!&lt;&gt;"INSUMO",#REF!&lt;&gt;"")</formula>
    </cfRule>
    <cfRule type="expression" dxfId="1138" priority="112" stopIfTrue="1">
      <formula>AND(OR(#REF!="COMPOSICAO",#REF!="INSUMO",#REF!&lt;&gt;""),#REF!&lt;&gt;"")</formula>
    </cfRule>
  </conditionalFormatting>
  <conditionalFormatting sqref="B679:F686">
    <cfRule type="expression" dxfId="1137" priority="103" stopIfTrue="1">
      <formula>AND(#REF!&lt;&gt;"COMPOSICAO",#REF!&lt;&gt;"INSUMO",#REF!&lt;&gt;"")</formula>
    </cfRule>
    <cfRule type="expression" dxfId="1136" priority="104" stopIfTrue="1">
      <formula>AND(OR(#REF!="COMPOSICAO",#REF!="INSUMO",#REF!&lt;&gt;""),#REF!&lt;&gt;"")</formula>
    </cfRule>
  </conditionalFormatting>
  <conditionalFormatting sqref="B693:F700">
    <cfRule type="expression" dxfId="1135" priority="97" stopIfTrue="1">
      <formula>AND(#REF!&lt;&gt;"COMPOSICAO",#REF!&lt;&gt;"INSUMO",#REF!&lt;&gt;"")</formula>
    </cfRule>
    <cfRule type="expression" dxfId="1134" priority="98" stopIfTrue="1">
      <formula>AND(OR(#REF!="COMPOSICAO",#REF!="INSUMO",#REF!&lt;&gt;""),#REF!&lt;&gt;"")</formula>
    </cfRule>
  </conditionalFormatting>
  <conditionalFormatting sqref="B707:F712">
    <cfRule type="expression" dxfId="1133" priority="91" stopIfTrue="1">
      <formula>AND(#REF!&lt;&gt;"COMPOSICAO",#REF!&lt;&gt;"INSUMO",#REF!&lt;&gt;"")</formula>
    </cfRule>
    <cfRule type="expression" dxfId="1132" priority="92" stopIfTrue="1">
      <formula>AND(OR(#REF!="COMPOSICAO",#REF!="INSUMO",#REF!&lt;&gt;""),#REF!&lt;&gt;"")</formula>
    </cfRule>
  </conditionalFormatting>
  <conditionalFormatting sqref="B719:F724">
    <cfRule type="expression" dxfId="1131" priority="85" stopIfTrue="1">
      <formula>AND(#REF!&lt;&gt;"COMPOSICAO",#REF!&lt;&gt;"INSUMO",#REF!&lt;&gt;"")</formula>
    </cfRule>
    <cfRule type="expression" dxfId="1130" priority="86" stopIfTrue="1">
      <formula>AND(OR(#REF!="COMPOSICAO",#REF!="INSUMO",#REF!&lt;&gt;""),#REF!&lt;&gt;"")</formula>
    </cfRule>
  </conditionalFormatting>
  <conditionalFormatting sqref="B731:F741">
    <cfRule type="expression" dxfId="1129" priority="79" stopIfTrue="1">
      <formula>AND(#REF!&lt;&gt;"COMPOSICAO",#REF!&lt;&gt;"INSUMO",#REF!&lt;&gt;"")</formula>
    </cfRule>
    <cfRule type="expression" dxfId="1128" priority="80" stopIfTrue="1">
      <formula>AND(OR(#REF!="COMPOSICAO",#REF!="INSUMO",#REF!&lt;&gt;""),#REF!&lt;&gt;"")</formula>
    </cfRule>
  </conditionalFormatting>
  <conditionalFormatting sqref="B748:F758">
    <cfRule type="expression" dxfId="1127" priority="73" stopIfTrue="1">
      <formula>AND(#REF!&lt;&gt;"COMPOSICAO",#REF!&lt;&gt;"INSUMO",#REF!&lt;&gt;"")</formula>
    </cfRule>
    <cfRule type="expression" dxfId="1126" priority="74" stopIfTrue="1">
      <formula>AND(OR(#REF!="COMPOSICAO",#REF!="INSUMO",#REF!&lt;&gt;""),#REF!&lt;&gt;"")</formula>
    </cfRule>
  </conditionalFormatting>
  <conditionalFormatting sqref="B765:F771">
    <cfRule type="expression" dxfId="1125" priority="71" stopIfTrue="1">
      <formula>AND(#REF!&lt;&gt;"COMPOSICAO",#REF!&lt;&gt;"INSUMO",#REF!&lt;&gt;"")</formula>
    </cfRule>
    <cfRule type="expression" dxfId="1124" priority="72" stopIfTrue="1">
      <formula>AND(OR(#REF!="COMPOSICAO",#REF!="INSUMO",#REF!&lt;&gt;""),#REF!&lt;&gt;"")</formula>
    </cfRule>
  </conditionalFormatting>
  <conditionalFormatting sqref="B780:F783">
    <cfRule type="expression" dxfId="1123" priority="65" stopIfTrue="1">
      <formula>AND(#REF!&lt;&gt;"COMPOSICAO",#REF!&lt;&gt;"INSUMO",#REF!&lt;&gt;"")</formula>
    </cfRule>
    <cfRule type="expression" dxfId="1122" priority="66" stopIfTrue="1">
      <formula>AND(OR(#REF!="COMPOSICAO",#REF!="INSUMO",#REF!&lt;&gt;""),#REF!&lt;&gt;"")</formula>
    </cfRule>
  </conditionalFormatting>
  <conditionalFormatting sqref="B790:F793">
    <cfRule type="expression" dxfId="1121" priority="59" stopIfTrue="1">
      <formula>AND(#REF!&lt;&gt;"COMPOSICAO",#REF!&lt;&gt;"INSUMO",#REF!&lt;&gt;"")</formula>
    </cfRule>
    <cfRule type="expression" dxfId="1120" priority="60" stopIfTrue="1">
      <formula>AND(OR(#REF!="COMPOSICAO",#REF!="INSUMO",#REF!&lt;&gt;""),#REF!&lt;&gt;"")</formula>
    </cfRule>
  </conditionalFormatting>
  <conditionalFormatting sqref="B800:F804">
    <cfRule type="expression" dxfId="1119" priority="53" stopIfTrue="1">
      <formula>AND(#REF!&lt;&gt;"COMPOSICAO",#REF!&lt;&gt;"INSUMO",#REF!&lt;&gt;"")</formula>
    </cfRule>
    <cfRule type="expression" dxfId="1118" priority="54" stopIfTrue="1">
      <formula>AND(OR(#REF!="COMPOSICAO",#REF!="INSUMO",#REF!&lt;&gt;""),#REF!&lt;&gt;"")</formula>
    </cfRule>
  </conditionalFormatting>
  <conditionalFormatting sqref="B811:F815">
    <cfRule type="expression" dxfId="1117" priority="47" stopIfTrue="1">
      <formula>AND(#REF!&lt;&gt;"COMPOSICAO",#REF!&lt;&gt;"INSUMO",#REF!&lt;&gt;"")</formula>
    </cfRule>
    <cfRule type="expression" dxfId="1116" priority="48" stopIfTrue="1">
      <formula>AND(OR(#REF!="COMPOSICAO",#REF!="INSUMO",#REF!&lt;&gt;""),#REF!&lt;&gt;"")</formula>
    </cfRule>
  </conditionalFormatting>
  <conditionalFormatting sqref="B822:F826">
    <cfRule type="expression" dxfId="1115" priority="41" stopIfTrue="1">
      <formula>AND(#REF!&lt;&gt;"COMPOSICAO",#REF!&lt;&gt;"INSUMO",#REF!&lt;&gt;"")</formula>
    </cfRule>
    <cfRule type="expression" dxfId="1114" priority="42" stopIfTrue="1">
      <formula>AND(OR(#REF!="COMPOSICAO",#REF!="INSUMO",#REF!&lt;&gt;""),#REF!&lt;&gt;"")</formula>
    </cfRule>
  </conditionalFormatting>
  <conditionalFormatting sqref="B833:F834">
    <cfRule type="expression" dxfId="1113" priority="35" stopIfTrue="1">
      <formula>AND(#REF!&lt;&gt;"COMPOSICAO",#REF!&lt;&gt;"INSUMO",#REF!&lt;&gt;"")</formula>
    </cfRule>
    <cfRule type="expression" dxfId="1112" priority="36" stopIfTrue="1">
      <formula>AND(OR(#REF!="COMPOSICAO",#REF!="INSUMO",#REF!&lt;&gt;""),#REF!&lt;&gt;"")</formula>
    </cfRule>
  </conditionalFormatting>
  <conditionalFormatting sqref="B842:F844">
    <cfRule type="expression" dxfId="1111" priority="29" stopIfTrue="1">
      <formula>AND(#REF!&lt;&gt;"COMPOSICAO",#REF!&lt;&gt;"INSUMO",#REF!&lt;&gt;"")</formula>
    </cfRule>
    <cfRule type="expression" dxfId="1110" priority="30" stopIfTrue="1">
      <formula>AND(OR(#REF!="COMPOSICAO",#REF!="INSUMO",#REF!&lt;&gt;""),#REF!&lt;&gt;"")</formula>
    </cfRule>
  </conditionalFormatting>
  <conditionalFormatting sqref="B873:F879">
    <cfRule type="expression" dxfId="1109" priority="15" stopIfTrue="1">
      <formula>AND(#REF!&lt;&gt;"COMPOSICAO",#REF!&lt;&gt;"INSUMO",#REF!&lt;&gt;"")</formula>
    </cfRule>
    <cfRule type="expression" dxfId="1108" priority="16" stopIfTrue="1">
      <formula>AND(OR(#REF!="COMPOSICAO",#REF!="INSUMO",#REF!&lt;&gt;""),#REF!&lt;&gt;"")</formula>
    </cfRule>
  </conditionalFormatting>
  <conditionalFormatting sqref="B894:F895">
    <cfRule type="expression" dxfId="1107" priority="5" stopIfTrue="1">
      <formula>AND(#REF!&lt;&gt;"COMPOSICAO",#REF!&lt;&gt;"INSUMO",#REF!&lt;&gt;"")</formula>
    </cfRule>
    <cfRule type="expression" dxfId="1106" priority="6" stopIfTrue="1">
      <formula>AND(OR(#REF!="COMPOSICAO",#REF!="INSUMO",#REF!&lt;&gt;""),#REF!&lt;&gt;"")</formula>
    </cfRule>
  </conditionalFormatting>
  <conditionalFormatting sqref="B23:F28">
    <cfRule type="expression" dxfId="1105" priority="347" stopIfTrue="1">
      <formula>AND(#REF!&lt;&gt;"COMPOSICAO",#REF!&lt;&gt;"INSUMO",#REF!&lt;&gt;"")</formula>
    </cfRule>
    <cfRule type="expression" dxfId="1104" priority="348" stopIfTrue="1">
      <formula>AND(OR(#REF!="COMPOSICAO",#REF!="INSUMO",#REF!&lt;&gt;""),#REF!&lt;&gt;"")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9C3DA-E7B5-4EE1-AB2F-6A30ABA17B10}">
  <dimension ref="A1:F596"/>
  <sheetViews>
    <sheetView topLeftCell="A569" zoomScaleNormal="100" workbookViewId="0">
      <selection activeCell="K402" sqref="K402"/>
    </sheetView>
  </sheetViews>
  <sheetFormatPr defaultRowHeight="15" x14ac:dyDescent="0.25"/>
  <cols>
    <col min="1" max="1" width="11.140625" customWidth="1"/>
    <col min="2" max="2" width="43.42578125" customWidth="1"/>
    <col min="3" max="3" width="12" customWidth="1"/>
    <col min="4" max="4" width="12.42578125" customWidth="1"/>
    <col min="5" max="6" width="14.28515625" customWidth="1"/>
  </cols>
  <sheetData>
    <row r="1" spans="1:6" ht="15.75" thickBot="1" x14ac:dyDescent="0.3"/>
    <row r="2" spans="1:6" ht="15.75" thickBot="1" x14ac:dyDescent="0.3">
      <c r="A2" s="109" t="s">
        <v>13</v>
      </c>
      <c r="B2" s="110"/>
      <c r="C2" s="110"/>
      <c r="D2" s="110"/>
      <c r="E2" s="110"/>
      <c r="F2" s="111"/>
    </row>
    <row r="3" spans="1:6" ht="15.75" thickBot="1" x14ac:dyDescent="0.3"/>
    <row r="4" spans="1:6" ht="15.75" thickBot="1" x14ac:dyDescent="0.3">
      <c r="A4" s="109" t="s">
        <v>18</v>
      </c>
      <c r="B4" s="110"/>
      <c r="C4" s="110"/>
      <c r="D4" s="110"/>
      <c r="E4" s="110"/>
      <c r="F4" s="111"/>
    </row>
    <row r="5" spans="1:6" ht="15.75" thickBot="1" x14ac:dyDescent="0.3"/>
    <row r="6" spans="1:6" ht="15.75" thickBot="1" x14ac:dyDescent="0.3">
      <c r="A6" s="112" t="s">
        <v>0</v>
      </c>
      <c r="B6" s="113"/>
      <c r="C6" s="113"/>
      <c r="D6" s="113"/>
      <c r="E6" s="113"/>
      <c r="F6" s="114"/>
    </row>
    <row r="7" spans="1:6" ht="15.75" thickBot="1" x14ac:dyDescent="0.3"/>
    <row r="8" spans="1:6" ht="15.75" thickBot="1" x14ac:dyDescent="0.3">
      <c r="A8" s="1"/>
      <c r="B8" s="2" t="s">
        <v>1</v>
      </c>
      <c r="F8" s="30"/>
    </row>
    <row r="9" spans="1:6" ht="15.75" thickBot="1" x14ac:dyDescent="0.3">
      <c r="A9" s="3"/>
      <c r="B9" s="4" t="s">
        <v>2</v>
      </c>
      <c r="E9" s="5" t="s">
        <v>3</v>
      </c>
      <c r="F9" s="6"/>
    </row>
    <row r="10" spans="1:6" ht="15.75" thickBot="1" x14ac:dyDescent="0.3">
      <c r="A10" s="7" t="s">
        <v>692</v>
      </c>
      <c r="B10" s="8" t="s">
        <v>693</v>
      </c>
      <c r="C10" s="9"/>
      <c r="D10" s="10"/>
      <c r="E10" s="11"/>
      <c r="F10" s="12" t="s">
        <v>854</v>
      </c>
    </row>
    <row r="11" spans="1:6" x14ac:dyDescent="0.25">
      <c r="A11" s="13" t="s">
        <v>4</v>
      </c>
      <c r="B11" s="14" t="s">
        <v>5</v>
      </c>
      <c r="C11" s="14" t="s">
        <v>6</v>
      </c>
      <c r="D11" s="15" t="s">
        <v>7</v>
      </c>
      <c r="E11" s="16" t="s">
        <v>8</v>
      </c>
      <c r="F11" s="17" t="s">
        <v>9</v>
      </c>
    </row>
    <row r="12" spans="1:6" ht="15.75" thickBot="1" x14ac:dyDescent="0.3">
      <c r="A12" s="55">
        <v>88316</v>
      </c>
      <c r="B12" s="19" t="s">
        <v>1292</v>
      </c>
      <c r="C12" s="20" t="s">
        <v>10</v>
      </c>
      <c r="D12" s="21">
        <v>0.15</v>
      </c>
      <c r="E12" s="22"/>
      <c r="F12" s="23">
        <f>TRUNC(D12*E12,2)</f>
        <v>0</v>
      </c>
    </row>
    <row r="13" spans="1:6" ht="15.75" thickBot="1" x14ac:dyDescent="0.3">
      <c r="A13" s="25"/>
      <c r="B13" s="26"/>
      <c r="C13" s="26"/>
      <c r="D13" s="27"/>
      <c r="E13" s="28" t="s">
        <v>12</v>
      </c>
      <c r="F13" s="29">
        <f>SUM(F12:F12)</f>
        <v>0</v>
      </c>
    </row>
    <row r="14" spans="1:6" ht="15.75" thickBot="1" x14ac:dyDescent="0.3"/>
    <row r="15" spans="1:6" ht="15.75" thickBot="1" x14ac:dyDescent="0.3">
      <c r="A15" s="1"/>
      <c r="B15" s="2" t="s">
        <v>1</v>
      </c>
      <c r="F15" s="30"/>
    </row>
    <row r="16" spans="1:6" ht="15.75" thickBot="1" x14ac:dyDescent="0.3">
      <c r="A16" s="3"/>
      <c r="B16" s="4" t="s">
        <v>2</v>
      </c>
      <c r="E16" s="5" t="s">
        <v>3</v>
      </c>
      <c r="F16" s="6"/>
    </row>
    <row r="17" spans="1:6" ht="23.25" thickBot="1" x14ac:dyDescent="0.3">
      <c r="A17" s="7" t="s">
        <v>694</v>
      </c>
      <c r="B17" s="8" t="s">
        <v>695</v>
      </c>
      <c r="C17" s="9"/>
      <c r="D17" s="10"/>
      <c r="E17" s="11"/>
      <c r="F17" s="12" t="s">
        <v>854</v>
      </c>
    </row>
    <row r="18" spans="1:6" x14ac:dyDescent="0.25">
      <c r="A18" s="13" t="s">
        <v>4</v>
      </c>
      <c r="B18" s="14" t="s">
        <v>5</v>
      </c>
      <c r="C18" s="14" t="s">
        <v>6</v>
      </c>
      <c r="D18" s="15" t="s">
        <v>7</v>
      </c>
      <c r="E18" s="16" t="s">
        <v>8</v>
      </c>
      <c r="F18" s="17" t="s">
        <v>9</v>
      </c>
    </row>
    <row r="19" spans="1:6" ht="15.75" thickBot="1" x14ac:dyDescent="0.3">
      <c r="A19" s="55">
        <v>88316</v>
      </c>
      <c r="B19" s="19" t="s">
        <v>1292</v>
      </c>
      <c r="C19" s="20" t="s">
        <v>10</v>
      </c>
      <c r="D19" s="21">
        <v>0.3</v>
      </c>
      <c r="E19" s="22"/>
      <c r="F19" s="23">
        <f>TRUNC(D19*E19,2)</f>
        <v>0</v>
      </c>
    </row>
    <row r="20" spans="1:6" ht="15.75" thickBot="1" x14ac:dyDescent="0.3">
      <c r="A20" s="25"/>
      <c r="B20" s="26"/>
      <c r="C20" s="26"/>
      <c r="D20" s="27"/>
      <c r="E20" s="28" t="s">
        <v>12</v>
      </c>
      <c r="F20" s="29">
        <f>SUM(F19:F19)</f>
        <v>0</v>
      </c>
    </row>
    <row r="21" spans="1:6" ht="15.75" thickBot="1" x14ac:dyDescent="0.3"/>
    <row r="22" spans="1:6" ht="15.75" thickBot="1" x14ac:dyDescent="0.3">
      <c r="A22" s="1"/>
      <c r="B22" s="2" t="s">
        <v>1</v>
      </c>
      <c r="F22" s="30"/>
    </row>
    <row r="23" spans="1:6" ht="15.75" thickBot="1" x14ac:dyDescent="0.3">
      <c r="A23" s="3"/>
      <c r="B23" s="4" t="s">
        <v>2</v>
      </c>
      <c r="E23" s="5" t="s">
        <v>3</v>
      </c>
      <c r="F23" s="6"/>
    </row>
    <row r="24" spans="1:6" ht="23.25" thickBot="1" x14ac:dyDescent="0.3">
      <c r="A24" s="7" t="s">
        <v>696</v>
      </c>
      <c r="B24" s="8" t="s">
        <v>697</v>
      </c>
      <c r="C24" s="9"/>
      <c r="D24" s="10"/>
      <c r="E24" s="11"/>
      <c r="F24" s="12" t="s">
        <v>854</v>
      </c>
    </row>
    <row r="25" spans="1:6" x14ac:dyDescent="0.25">
      <c r="A25" s="13" t="s">
        <v>4</v>
      </c>
      <c r="B25" s="14" t="s">
        <v>5</v>
      </c>
      <c r="C25" s="14" t="s">
        <v>6</v>
      </c>
      <c r="D25" s="15" t="s">
        <v>7</v>
      </c>
      <c r="E25" s="16" t="s">
        <v>8</v>
      </c>
      <c r="F25" s="17" t="s">
        <v>9</v>
      </c>
    </row>
    <row r="26" spans="1:6" x14ac:dyDescent="0.25">
      <c r="A26" s="55">
        <v>88309</v>
      </c>
      <c r="B26" s="19" t="s">
        <v>1293</v>
      </c>
      <c r="C26" s="20" t="s">
        <v>10</v>
      </c>
      <c r="D26" s="21">
        <v>0.6</v>
      </c>
      <c r="E26" s="22"/>
      <c r="F26" s="23">
        <f>TRUNC(D26*E26,2)</f>
        <v>0</v>
      </c>
    </row>
    <row r="27" spans="1:6" x14ac:dyDescent="0.25">
      <c r="A27" s="55">
        <v>88316</v>
      </c>
      <c r="B27" s="19" t="s">
        <v>1292</v>
      </c>
      <c r="C27" s="20" t="s">
        <v>10</v>
      </c>
      <c r="D27" s="21">
        <v>0.5</v>
      </c>
      <c r="E27" s="22"/>
      <c r="F27" s="23">
        <f t="shared" ref="F27:F30" si="0">TRUNC(D27*E27,2)</f>
        <v>0</v>
      </c>
    </row>
    <row r="28" spans="1:6" x14ac:dyDescent="0.25">
      <c r="A28" s="57" t="s">
        <v>1294</v>
      </c>
      <c r="B28" s="19" t="s">
        <v>1295</v>
      </c>
      <c r="C28" s="20" t="s">
        <v>51</v>
      </c>
      <c r="D28" s="21">
        <v>4.5</v>
      </c>
      <c r="E28" s="22"/>
      <c r="F28" s="23">
        <f t="shared" si="0"/>
        <v>0</v>
      </c>
    </row>
    <row r="29" spans="1:6" x14ac:dyDescent="0.25">
      <c r="A29" s="57">
        <v>370</v>
      </c>
      <c r="B29" s="19" t="s">
        <v>1296</v>
      </c>
      <c r="C29" s="20" t="s">
        <v>28</v>
      </c>
      <c r="D29" s="21">
        <v>0.05</v>
      </c>
      <c r="E29" s="22"/>
      <c r="F29" s="23">
        <f t="shared" si="0"/>
        <v>0</v>
      </c>
    </row>
    <row r="30" spans="1:6" ht="23.25" thickBot="1" x14ac:dyDescent="0.3">
      <c r="A30" s="56">
        <v>88628</v>
      </c>
      <c r="B30" s="19" t="s">
        <v>1297</v>
      </c>
      <c r="C30" s="20" t="s">
        <v>28</v>
      </c>
      <c r="D30" s="21">
        <v>9.4999999999999998E-3</v>
      </c>
      <c r="E30" s="22"/>
      <c r="F30" s="23">
        <f t="shared" si="0"/>
        <v>0</v>
      </c>
    </row>
    <row r="31" spans="1:6" ht="15.75" thickBot="1" x14ac:dyDescent="0.3">
      <c r="A31" s="25"/>
      <c r="B31" s="26"/>
      <c r="C31" s="26"/>
      <c r="D31" s="27"/>
      <c r="E31" s="28" t="s">
        <v>12</v>
      </c>
      <c r="F31" s="29">
        <f>SUM(F26:F30)</f>
        <v>0</v>
      </c>
    </row>
    <row r="32" spans="1:6" ht="15.75" thickBot="1" x14ac:dyDescent="0.3"/>
    <row r="33" spans="1:6" ht="15.75" thickBot="1" x14ac:dyDescent="0.3">
      <c r="A33" s="1"/>
      <c r="B33" s="2" t="s">
        <v>1</v>
      </c>
      <c r="F33" s="30"/>
    </row>
    <row r="34" spans="1:6" ht="15.75" thickBot="1" x14ac:dyDescent="0.3">
      <c r="A34" s="3"/>
      <c r="B34" s="4" t="s">
        <v>2</v>
      </c>
      <c r="E34" s="5" t="s">
        <v>3</v>
      </c>
      <c r="F34" s="6"/>
    </row>
    <row r="35" spans="1:6" ht="23.25" thickBot="1" x14ac:dyDescent="0.3">
      <c r="A35" s="7" t="s">
        <v>698</v>
      </c>
      <c r="B35" s="8" t="s">
        <v>1298</v>
      </c>
      <c r="C35" s="9"/>
      <c r="D35" s="10"/>
      <c r="E35" s="11"/>
      <c r="F35" s="12" t="s">
        <v>854</v>
      </c>
    </row>
    <row r="36" spans="1:6" x14ac:dyDescent="0.25">
      <c r="A36" s="13" t="s">
        <v>4</v>
      </c>
      <c r="B36" s="14" t="s">
        <v>5</v>
      </c>
      <c r="C36" s="14" t="s">
        <v>6</v>
      </c>
      <c r="D36" s="15" t="s">
        <v>7</v>
      </c>
      <c r="E36" s="16" t="s">
        <v>8</v>
      </c>
      <c r="F36" s="17" t="s">
        <v>9</v>
      </c>
    </row>
    <row r="37" spans="1:6" x14ac:dyDescent="0.25">
      <c r="A37" s="55">
        <v>88309</v>
      </c>
      <c r="B37" s="19" t="s">
        <v>1293</v>
      </c>
      <c r="C37" s="20" t="s">
        <v>10</v>
      </c>
      <c r="D37" s="21">
        <v>1.05</v>
      </c>
      <c r="E37" s="22"/>
      <c r="F37" s="23">
        <f>TRUNC(D37*E37,2)</f>
        <v>0</v>
      </c>
    </row>
    <row r="38" spans="1:6" x14ac:dyDescent="0.25">
      <c r="A38" s="55">
        <v>88316</v>
      </c>
      <c r="B38" s="19" t="s">
        <v>1292</v>
      </c>
      <c r="C38" s="20" t="s">
        <v>10</v>
      </c>
      <c r="D38" s="21">
        <v>1</v>
      </c>
      <c r="E38" s="22"/>
      <c r="F38" s="23">
        <f t="shared" ref="F38:F41" si="1">TRUNC(D38*E38,2)</f>
        <v>0</v>
      </c>
    </row>
    <row r="39" spans="1:6" x14ac:dyDescent="0.25">
      <c r="A39" s="57" t="s">
        <v>1299</v>
      </c>
      <c r="B39" s="19" t="s">
        <v>1300</v>
      </c>
      <c r="C39" s="20" t="s">
        <v>51</v>
      </c>
      <c r="D39" s="21">
        <v>20</v>
      </c>
      <c r="E39" s="22"/>
      <c r="F39" s="23">
        <f t="shared" si="1"/>
        <v>0</v>
      </c>
    </row>
    <row r="40" spans="1:6" ht="22.5" x14ac:dyDescent="0.25">
      <c r="A40" s="56">
        <v>88628</v>
      </c>
      <c r="B40" s="19" t="s">
        <v>1297</v>
      </c>
      <c r="C40" s="20" t="s">
        <v>28</v>
      </c>
      <c r="D40" s="21">
        <v>9.4999999999999998E-3</v>
      </c>
      <c r="E40" s="22"/>
      <c r="F40" s="23">
        <f t="shared" si="1"/>
        <v>0</v>
      </c>
    </row>
    <row r="41" spans="1:6" ht="15.75" thickBot="1" x14ac:dyDescent="0.3">
      <c r="A41" s="57">
        <v>370</v>
      </c>
      <c r="B41" s="19" t="s">
        <v>1296</v>
      </c>
      <c r="C41" s="20" t="s">
        <v>28</v>
      </c>
      <c r="D41" s="21">
        <v>0.05</v>
      </c>
      <c r="E41" s="22"/>
      <c r="F41" s="23">
        <f t="shared" si="1"/>
        <v>0</v>
      </c>
    </row>
    <row r="42" spans="1:6" ht="15.75" thickBot="1" x14ac:dyDescent="0.3">
      <c r="A42" s="25"/>
      <c r="B42" s="26"/>
      <c r="C42" s="26"/>
      <c r="D42" s="27"/>
      <c r="E42" s="28" t="s">
        <v>12</v>
      </c>
      <c r="F42" s="29">
        <f>SUM(F37:F41)</f>
        <v>0</v>
      </c>
    </row>
    <row r="43" spans="1:6" ht="15.75" thickBot="1" x14ac:dyDescent="0.3"/>
    <row r="44" spans="1:6" ht="15.75" thickBot="1" x14ac:dyDescent="0.3">
      <c r="A44" s="1"/>
      <c r="B44" s="2" t="s">
        <v>1</v>
      </c>
      <c r="F44" s="30"/>
    </row>
    <row r="45" spans="1:6" ht="15.75" thickBot="1" x14ac:dyDescent="0.3">
      <c r="A45" s="3"/>
      <c r="B45" s="4" t="s">
        <v>2</v>
      </c>
      <c r="E45" s="5" t="s">
        <v>3</v>
      </c>
      <c r="F45" s="6"/>
    </row>
    <row r="46" spans="1:6" ht="23.25" thickBot="1" x14ac:dyDescent="0.3">
      <c r="A46" s="7" t="s">
        <v>699</v>
      </c>
      <c r="B46" s="8" t="s">
        <v>700</v>
      </c>
      <c r="C46" s="9"/>
      <c r="D46" s="10"/>
      <c r="E46" s="11"/>
      <c r="F46" s="12" t="s">
        <v>854</v>
      </c>
    </row>
    <row r="47" spans="1:6" x14ac:dyDescent="0.25">
      <c r="A47" s="13" t="s">
        <v>4</v>
      </c>
      <c r="B47" s="14" t="s">
        <v>5</v>
      </c>
      <c r="C47" s="14" t="s">
        <v>6</v>
      </c>
      <c r="D47" s="15" t="s">
        <v>7</v>
      </c>
      <c r="E47" s="16" t="s">
        <v>8</v>
      </c>
      <c r="F47" s="17" t="s">
        <v>9</v>
      </c>
    </row>
    <row r="48" spans="1:6" x14ac:dyDescent="0.25">
      <c r="A48" s="55">
        <v>88309</v>
      </c>
      <c r="B48" s="19" t="s">
        <v>1293</v>
      </c>
      <c r="C48" s="20" t="s">
        <v>10</v>
      </c>
      <c r="D48" s="21">
        <v>1.1399999999999999</v>
      </c>
      <c r="E48" s="22"/>
      <c r="F48" s="23">
        <f>TRUNC(D48*E48,2)</f>
        <v>0</v>
      </c>
    </row>
    <row r="49" spans="1:6" x14ac:dyDescent="0.25">
      <c r="A49" s="55">
        <v>88316</v>
      </c>
      <c r="B49" s="19" t="s">
        <v>1292</v>
      </c>
      <c r="C49" s="20" t="s">
        <v>10</v>
      </c>
      <c r="D49" s="21">
        <v>1</v>
      </c>
      <c r="E49" s="22"/>
      <c r="F49" s="23">
        <f t="shared" ref="F49:F52" si="2">TRUNC(D49*E49,2)</f>
        <v>0</v>
      </c>
    </row>
    <row r="50" spans="1:6" x14ac:dyDescent="0.25">
      <c r="A50" s="57" t="s">
        <v>1301</v>
      </c>
      <c r="B50" s="19" t="s">
        <v>1302</v>
      </c>
      <c r="C50" s="20" t="s">
        <v>178</v>
      </c>
      <c r="D50" s="21">
        <v>1.05</v>
      </c>
      <c r="E50" s="22"/>
      <c r="F50" s="23">
        <f t="shared" si="2"/>
        <v>0</v>
      </c>
    </row>
    <row r="51" spans="1:6" x14ac:dyDescent="0.25">
      <c r="A51" s="57">
        <v>370</v>
      </c>
      <c r="B51" s="19" t="s">
        <v>1296</v>
      </c>
      <c r="C51" s="20" t="s">
        <v>28</v>
      </c>
      <c r="D51" s="21">
        <v>0.12</v>
      </c>
      <c r="E51" s="22"/>
      <c r="F51" s="23">
        <f t="shared" si="2"/>
        <v>0</v>
      </c>
    </row>
    <row r="52" spans="1:6" ht="15.75" thickBot="1" x14ac:dyDescent="0.3">
      <c r="A52" s="56">
        <v>1379</v>
      </c>
      <c r="B52" s="19" t="s">
        <v>912</v>
      </c>
      <c r="C52" s="20" t="s">
        <v>179</v>
      </c>
      <c r="D52" s="21">
        <v>14.28</v>
      </c>
      <c r="E52" s="22"/>
      <c r="F52" s="23">
        <f t="shared" si="2"/>
        <v>0</v>
      </c>
    </row>
    <row r="53" spans="1:6" ht="15.75" thickBot="1" x14ac:dyDescent="0.3">
      <c r="A53" s="25"/>
      <c r="B53" s="26"/>
      <c r="C53" s="26"/>
      <c r="D53" s="27"/>
      <c r="E53" s="28" t="s">
        <v>12</v>
      </c>
      <c r="F53" s="29">
        <f>SUM(F48:F52)</f>
        <v>0</v>
      </c>
    </row>
    <row r="54" spans="1:6" ht="15.75" thickBot="1" x14ac:dyDescent="0.3"/>
    <row r="55" spans="1:6" ht="15.75" thickBot="1" x14ac:dyDescent="0.3">
      <c r="A55" s="1"/>
      <c r="B55" s="2" t="s">
        <v>1</v>
      </c>
      <c r="F55" s="30"/>
    </row>
    <row r="56" spans="1:6" ht="15.75" thickBot="1" x14ac:dyDescent="0.3">
      <c r="A56" s="3"/>
      <c r="B56" s="4" t="s">
        <v>2</v>
      </c>
      <c r="E56" s="5" t="s">
        <v>3</v>
      </c>
      <c r="F56" s="6"/>
    </row>
    <row r="57" spans="1:6" ht="23.25" thickBot="1" x14ac:dyDescent="0.3">
      <c r="A57" s="7" t="s">
        <v>701</v>
      </c>
      <c r="B57" s="8" t="s">
        <v>702</v>
      </c>
      <c r="C57" s="9"/>
      <c r="D57" s="10"/>
      <c r="E57" s="11"/>
      <c r="F57" s="12" t="s">
        <v>854</v>
      </c>
    </row>
    <row r="58" spans="1:6" x14ac:dyDescent="0.25">
      <c r="A58" s="13" t="s">
        <v>4</v>
      </c>
      <c r="B58" s="14" t="s">
        <v>5</v>
      </c>
      <c r="C58" s="14" t="s">
        <v>6</v>
      </c>
      <c r="D58" s="15" t="s">
        <v>7</v>
      </c>
      <c r="E58" s="16" t="s">
        <v>8</v>
      </c>
      <c r="F58" s="17" t="s">
        <v>9</v>
      </c>
    </row>
    <row r="59" spans="1:6" x14ac:dyDescent="0.25">
      <c r="A59" s="55">
        <v>88309</v>
      </c>
      <c r="B59" s="19" t="s">
        <v>1293</v>
      </c>
      <c r="C59" s="20" t="s">
        <v>10</v>
      </c>
      <c r="D59" s="21">
        <v>1.1399999999999999</v>
      </c>
      <c r="E59" s="22"/>
      <c r="F59" s="23">
        <f>TRUNC(D59*E59,2)</f>
        <v>0</v>
      </c>
    </row>
    <row r="60" spans="1:6" x14ac:dyDescent="0.25">
      <c r="A60" s="55">
        <v>88316</v>
      </c>
      <c r="B60" s="19" t="s">
        <v>1292</v>
      </c>
      <c r="C60" s="20" t="s">
        <v>10</v>
      </c>
      <c r="D60" s="21">
        <v>1</v>
      </c>
      <c r="E60" s="22"/>
      <c r="F60" s="23">
        <f t="shared" ref="F60:F63" si="3">TRUNC(D60*E60,2)</f>
        <v>0</v>
      </c>
    </row>
    <row r="61" spans="1:6" x14ac:dyDescent="0.25">
      <c r="A61" s="57" t="s">
        <v>1303</v>
      </c>
      <c r="B61" s="19" t="s">
        <v>1304</v>
      </c>
      <c r="C61" s="20" t="s">
        <v>178</v>
      </c>
      <c r="D61" s="21">
        <v>1.05</v>
      </c>
      <c r="E61" s="22"/>
      <c r="F61" s="23">
        <f t="shared" si="3"/>
        <v>0</v>
      </c>
    </row>
    <row r="62" spans="1:6" x14ac:dyDescent="0.25">
      <c r="A62" s="57">
        <v>370</v>
      </c>
      <c r="B62" s="19" t="s">
        <v>1296</v>
      </c>
      <c r="C62" s="20" t="s">
        <v>28</v>
      </c>
      <c r="D62" s="21">
        <v>0.12</v>
      </c>
      <c r="E62" s="22"/>
      <c r="F62" s="23">
        <f t="shared" si="3"/>
        <v>0</v>
      </c>
    </row>
    <row r="63" spans="1:6" ht="15.75" thickBot="1" x14ac:dyDescent="0.3">
      <c r="A63" s="56">
        <v>1379</v>
      </c>
      <c r="B63" s="19" t="s">
        <v>912</v>
      </c>
      <c r="C63" s="20" t="s">
        <v>179</v>
      </c>
      <c r="D63" s="21">
        <v>14.28</v>
      </c>
      <c r="E63" s="22"/>
      <c r="F63" s="23">
        <f t="shared" si="3"/>
        <v>0</v>
      </c>
    </row>
    <row r="64" spans="1:6" ht="15.75" thickBot="1" x14ac:dyDescent="0.3">
      <c r="A64" s="25"/>
      <c r="B64" s="26"/>
      <c r="C64" s="26"/>
      <c r="D64" s="27"/>
      <c r="E64" s="28" t="s">
        <v>12</v>
      </c>
      <c r="F64" s="29">
        <f>SUM(F59:F63)</f>
        <v>0</v>
      </c>
    </row>
    <row r="65" spans="1:6" ht="15.75" thickBot="1" x14ac:dyDescent="0.3"/>
    <row r="66" spans="1:6" ht="15.75" thickBot="1" x14ac:dyDescent="0.3">
      <c r="A66" s="1"/>
      <c r="B66" s="2" t="s">
        <v>1</v>
      </c>
      <c r="F66" s="30"/>
    </row>
    <row r="67" spans="1:6" ht="15.75" thickBot="1" x14ac:dyDescent="0.3">
      <c r="A67" s="3"/>
      <c r="B67" s="4" t="s">
        <v>2</v>
      </c>
      <c r="E67" s="5" t="s">
        <v>3</v>
      </c>
      <c r="F67" s="6"/>
    </row>
    <row r="68" spans="1:6" ht="23.25" thickBot="1" x14ac:dyDescent="0.3">
      <c r="A68" s="7" t="s">
        <v>703</v>
      </c>
      <c r="B68" s="8" t="s">
        <v>704</v>
      </c>
      <c r="C68" s="9"/>
      <c r="D68" s="10"/>
      <c r="E68" s="11"/>
      <c r="F68" s="12" t="s">
        <v>854</v>
      </c>
    </row>
    <row r="69" spans="1:6" x14ac:dyDescent="0.25">
      <c r="A69" s="13" t="s">
        <v>4</v>
      </c>
      <c r="B69" s="14" t="s">
        <v>5</v>
      </c>
      <c r="C69" s="14" t="s">
        <v>6</v>
      </c>
      <c r="D69" s="15" t="s">
        <v>7</v>
      </c>
      <c r="E69" s="16" t="s">
        <v>8</v>
      </c>
      <c r="F69" s="17" t="s">
        <v>9</v>
      </c>
    </row>
    <row r="70" spans="1:6" x14ac:dyDescent="0.25">
      <c r="A70" s="55">
        <v>88309</v>
      </c>
      <c r="B70" s="19" t="s">
        <v>1293</v>
      </c>
      <c r="C70" s="20" t="s">
        <v>10</v>
      </c>
      <c r="D70" s="21">
        <v>1.1399999999999999</v>
      </c>
      <c r="E70" s="22"/>
      <c r="F70" s="23">
        <f>TRUNC(D70*E70,2)</f>
        <v>0</v>
      </c>
    </row>
    <row r="71" spans="1:6" x14ac:dyDescent="0.25">
      <c r="A71" s="55">
        <v>88316</v>
      </c>
      <c r="B71" s="19" t="s">
        <v>1292</v>
      </c>
      <c r="C71" s="20" t="s">
        <v>10</v>
      </c>
      <c r="D71" s="21">
        <v>1</v>
      </c>
      <c r="E71" s="22"/>
      <c r="F71" s="23">
        <f t="shared" ref="F71:F75" si="4">TRUNC(D71*E71,2)</f>
        <v>0</v>
      </c>
    </row>
    <row r="72" spans="1:6" x14ac:dyDescent="0.25">
      <c r="A72" s="57" t="s">
        <v>1301</v>
      </c>
      <c r="B72" s="19" t="s">
        <v>1302</v>
      </c>
      <c r="C72" s="20" t="s">
        <v>178</v>
      </c>
      <c r="D72" s="21">
        <v>0.55000000000000004</v>
      </c>
      <c r="E72" s="22"/>
      <c r="F72" s="23">
        <f t="shared" si="4"/>
        <v>0</v>
      </c>
    </row>
    <row r="73" spans="1:6" x14ac:dyDescent="0.25">
      <c r="A73" s="57" t="s">
        <v>1303</v>
      </c>
      <c r="B73" s="19" t="s">
        <v>1304</v>
      </c>
      <c r="C73" s="20" t="s">
        <v>178</v>
      </c>
      <c r="D73" s="21">
        <v>0.55000000000000004</v>
      </c>
      <c r="E73" s="22"/>
      <c r="F73" s="23">
        <f t="shared" si="4"/>
        <v>0</v>
      </c>
    </row>
    <row r="74" spans="1:6" x14ac:dyDescent="0.25">
      <c r="A74" s="57">
        <v>370</v>
      </c>
      <c r="B74" s="19" t="s">
        <v>1296</v>
      </c>
      <c r="C74" s="20" t="s">
        <v>28</v>
      </c>
      <c r="D74" s="21">
        <v>0.12</v>
      </c>
      <c r="E74" s="22"/>
      <c r="F74" s="23">
        <f t="shared" si="4"/>
        <v>0</v>
      </c>
    </row>
    <row r="75" spans="1:6" ht="15.75" thickBot="1" x14ac:dyDescent="0.3">
      <c r="A75" s="56">
        <v>1379</v>
      </c>
      <c r="B75" s="19" t="s">
        <v>912</v>
      </c>
      <c r="C75" s="20" t="s">
        <v>179</v>
      </c>
      <c r="D75" s="21">
        <v>14.28</v>
      </c>
      <c r="E75" s="22"/>
      <c r="F75" s="23">
        <f t="shared" si="4"/>
        <v>0</v>
      </c>
    </row>
    <row r="76" spans="1:6" ht="15.75" thickBot="1" x14ac:dyDescent="0.3">
      <c r="A76" s="25"/>
      <c r="B76" s="26"/>
      <c r="C76" s="26"/>
      <c r="D76" s="27"/>
      <c r="E76" s="28" t="s">
        <v>12</v>
      </c>
      <c r="F76" s="29">
        <f>SUM(F70:F75)</f>
        <v>0</v>
      </c>
    </row>
    <row r="77" spans="1:6" ht="15.75" thickBot="1" x14ac:dyDescent="0.3"/>
    <row r="78" spans="1:6" ht="15.75" thickBot="1" x14ac:dyDescent="0.3">
      <c r="A78" s="1"/>
      <c r="B78" s="2" t="s">
        <v>1</v>
      </c>
      <c r="F78" s="30"/>
    </row>
    <row r="79" spans="1:6" ht="15.75" thickBot="1" x14ac:dyDescent="0.3">
      <c r="A79" s="3"/>
      <c r="B79" s="4" t="s">
        <v>2</v>
      </c>
      <c r="E79" s="5" t="s">
        <v>3</v>
      </c>
      <c r="F79" s="6"/>
    </row>
    <row r="80" spans="1:6" ht="23.25" thickBot="1" x14ac:dyDescent="0.3">
      <c r="A80" s="7" t="s">
        <v>705</v>
      </c>
      <c r="B80" s="8" t="s">
        <v>706</v>
      </c>
      <c r="C80" s="9"/>
      <c r="D80" s="10"/>
      <c r="E80" s="11"/>
      <c r="F80" s="12" t="s">
        <v>854</v>
      </c>
    </row>
    <row r="81" spans="1:6" x14ac:dyDescent="0.25">
      <c r="A81" s="13" t="s">
        <v>4</v>
      </c>
      <c r="B81" s="14" t="s">
        <v>5</v>
      </c>
      <c r="C81" s="14" t="s">
        <v>6</v>
      </c>
      <c r="D81" s="15" t="s">
        <v>7</v>
      </c>
      <c r="E81" s="16" t="s">
        <v>8</v>
      </c>
      <c r="F81" s="17" t="s">
        <v>9</v>
      </c>
    </row>
    <row r="82" spans="1:6" x14ac:dyDescent="0.25">
      <c r="A82" s="55">
        <v>88309</v>
      </c>
      <c r="B82" s="19" t="s">
        <v>1293</v>
      </c>
      <c r="C82" s="20" t="s">
        <v>10</v>
      </c>
      <c r="D82" s="21">
        <v>0.8</v>
      </c>
      <c r="E82" s="22"/>
      <c r="F82" s="23">
        <f>TRUNC(D82*E82,2)</f>
        <v>0</v>
      </c>
    </row>
    <row r="83" spans="1:6" x14ac:dyDescent="0.25">
      <c r="A83" s="55">
        <v>88316</v>
      </c>
      <c r="B83" s="19" t="s">
        <v>1292</v>
      </c>
      <c r="C83" s="20" t="s">
        <v>10</v>
      </c>
      <c r="D83" s="21">
        <v>0.4</v>
      </c>
      <c r="E83" s="22"/>
      <c r="F83" s="23">
        <f t="shared" ref="F83:F85" si="5">TRUNC(D83*E83,2)</f>
        <v>0</v>
      </c>
    </row>
    <row r="84" spans="1:6" x14ac:dyDescent="0.25">
      <c r="A84" s="57" t="s">
        <v>1305</v>
      </c>
      <c r="B84" s="19" t="s">
        <v>1306</v>
      </c>
      <c r="C84" s="20" t="s">
        <v>178</v>
      </c>
      <c r="D84" s="21">
        <v>1</v>
      </c>
      <c r="E84" s="22"/>
      <c r="F84" s="23">
        <f t="shared" si="5"/>
        <v>0</v>
      </c>
    </row>
    <row r="85" spans="1:6" ht="23.25" thickBot="1" x14ac:dyDescent="0.3">
      <c r="A85" s="56">
        <v>88628</v>
      </c>
      <c r="B85" s="19" t="s">
        <v>1297</v>
      </c>
      <c r="C85" s="20" t="s">
        <v>28</v>
      </c>
      <c r="D85" s="21">
        <v>0.02</v>
      </c>
      <c r="E85" s="22"/>
      <c r="F85" s="23">
        <f t="shared" si="5"/>
        <v>0</v>
      </c>
    </row>
    <row r="86" spans="1:6" ht="15.75" thickBot="1" x14ac:dyDescent="0.3">
      <c r="A86" s="25"/>
      <c r="B86" s="26"/>
      <c r="C86" s="26"/>
      <c r="D86" s="27"/>
      <c r="E86" s="28" t="s">
        <v>12</v>
      </c>
      <c r="F86" s="29">
        <f>SUM(F82:F85)</f>
        <v>0</v>
      </c>
    </row>
    <row r="87" spans="1:6" ht="15.75" thickBot="1" x14ac:dyDescent="0.3"/>
    <row r="88" spans="1:6" ht="15.75" thickBot="1" x14ac:dyDescent="0.3">
      <c r="A88" s="1"/>
      <c r="B88" s="2" t="s">
        <v>1</v>
      </c>
      <c r="F88" s="30"/>
    </row>
    <row r="89" spans="1:6" ht="15.75" thickBot="1" x14ac:dyDescent="0.3">
      <c r="A89" s="3"/>
      <c r="B89" s="4" t="s">
        <v>2</v>
      </c>
      <c r="E89" s="5" t="s">
        <v>3</v>
      </c>
      <c r="F89" s="6"/>
    </row>
    <row r="90" spans="1:6" ht="34.5" thickBot="1" x14ac:dyDescent="0.3">
      <c r="A90" s="7" t="s">
        <v>707</v>
      </c>
      <c r="B90" s="8" t="s">
        <v>708</v>
      </c>
      <c r="C90" s="9"/>
      <c r="D90" s="10"/>
      <c r="E90" s="11"/>
      <c r="F90" s="12" t="s">
        <v>854</v>
      </c>
    </row>
    <row r="91" spans="1:6" x14ac:dyDescent="0.25">
      <c r="A91" s="13" t="s">
        <v>4</v>
      </c>
      <c r="B91" s="14" t="s">
        <v>5</v>
      </c>
      <c r="C91" s="14" t="s">
        <v>6</v>
      </c>
      <c r="D91" s="15" t="s">
        <v>7</v>
      </c>
      <c r="E91" s="16" t="s">
        <v>8</v>
      </c>
      <c r="F91" s="17" t="s">
        <v>9</v>
      </c>
    </row>
    <row r="92" spans="1:6" x14ac:dyDescent="0.25">
      <c r="A92" s="55">
        <v>88309</v>
      </c>
      <c r="B92" s="19" t="s">
        <v>1293</v>
      </c>
      <c r="C92" s="20" t="s">
        <v>10</v>
      </c>
      <c r="D92" s="21">
        <v>0.8</v>
      </c>
      <c r="E92" s="22"/>
      <c r="F92" s="23">
        <f>TRUNC(D92*E92,2)</f>
        <v>0</v>
      </c>
    </row>
    <row r="93" spans="1:6" x14ac:dyDescent="0.25">
      <c r="A93" s="55">
        <v>88316</v>
      </c>
      <c r="B93" s="19" t="s">
        <v>1292</v>
      </c>
      <c r="C93" s="20" t="s">
        <v>10</v>
      </c>
      <c r="D93" s="21">
        <v>0.4</v>
      </c>
      <c r="E93" s="22"/>
      <c r="F93" s="23">
        <f t="shared" ref="F93:F96" si="6">TRUNC(D93*E93,2)</f>
        <v>0</v>
      </c>
    </row>
    <row r="94" spans="1:6" ht="22.5" x14ac:dyDescent="0.25">
      <c r="A94" s="57" t="s">
        <v>1307</v>
      </c>
      <c r="B94" s="19" t="s">
        <v>1308</v>
      </c>
      <c r="C94" s="20" t="s">
        <v>178</v>
      </c>
      <c r="D94" s="21">
        <v>1</v>
      </c>
      <c r="E94" s="22"/>
      <c r="F94" s="23">
        <f t="shared" si="6"/>
        <v>0</v>
      </c>
    </row>
    <row r="95" spans="1:6" ht="22.5" x14ac:dyDescent="0.25">
      <c r="A95" s="56">
        <v>88628</v>
      </c>
      <c r="B95" s="19" t="s">
        <v>1297</v>
      </c>
      <c r="C95" s="20" t="s">
        <v>28</v>
      </c>
      <c r="D95" s="21">
        <v>0.03</v>
      </c>
      <c r="E95" s="22"/>
      <c r="F95" s="23">
        <f t="shared" si="6"/>
        <v>0</v>
      </c>
    </row>
    <row r="96" spans="1:6" ht="23.25" thickBot="1" x14ac:dyDescent="0.3">
      <c r="A96" s="57" t="s">
        <v>1309</v>
      </c>
      <c r="B96" s="19" t="s">
        <v>1310</v>
      </c>
      <c r="C96" s="20" t="s">
        <v>179</v>
      </c>
      <c r="D96" s="21">
        <v>1.8</v>
      </c>
      <c r="E96" s="22"/>
      <c r="F96" s="23">
        <f t="shared" si="6"/>
        <v>0</v>
      </c>
    </row>
    <row r="97" spans="1:6" ht="15.75" thickBot="1" x14ac:dyDescent="0.3">
      <c r="A97" s="25"/>
      <c r="B97" s="26"/>
      <c r="C97" s="26"/>
      <c r="D97" s="27"/>
      <c r="E97" s="28" t="s">
        <v>12</v>
      </c>
      <c r="F97" s="29">
        <f>SUM(F92:F96)</f>
        <v>0</v>
      </c>
    </row>
    <row r="98" spans="1:6" ht="15.75" thickBot="1" x14ac:dyDescent="0.3"/>
    <row r="99" spans="1:6" ht="15.75" thickBot="1" x14ac:dyDescent="0.3">
      <c r="A99" s="1"/>
      <c r="B99" s="2" t="s">
        <v>1</v>
      </c>
      <c r="F99" s="30"/>
    </row>
    <row r="100" spans="1:6" ht="15.75" thickBot="1" x14ac:dyDescent="0.3">
      <c r="A100" s="3"/>
      <c r="B100" s="4" t="s">
        <v>2</v>
      </c>
      <c r="E100" s="5" t="s">
        <v>3</v>
      </c>
      <c r="F100" s="6"/>
    </row>
    <row r="101" spans="1:6" ht="34.5" thickBot="1" x14ac:dyDescent="0.3">
      <c r="A101" s="7" t="s">
        <v>709</v>
      </c>
      <c r="B101" s="8" t="s">
        <v>710</v>
      </c>
      <c r="C101" s="9"/>
      <c r="D101" s="10"/>
      <c r="E101" s="11"/>
      <c r="F101" s="12" t="s">
        <v>854</v>
      </c>
    </row>
    <row r="102" spans="1:6" x14ac:dyDescent="0.25">
      <c r="A102" s="13" t="s">
        <v>4</v>
      </c>
      <c r="B102" s="14" t="s">
        <v>5</v>
      </c>
      <c r="C102" s="14" t="s">
        <v>6</v>
      </c>
      <c r="D102" s="15" t="s">
        <v>7</v>
      </c>
      <c r="E102" s="16" t="s">
        <v>8</v>
      </c>
      <c r="F102" s="17" t="s">
        <v>9</v>
      </c>
    </row>
    <row r="103" spans="1:6" x14ac:dyDescent="0.25">
      <c r="A103" s="55">
        <v>88309</v>
      </c>
      <c r="B103" s="19" t="s">
        <v>1293</v>
      </c>
      <c r="C103" s="20" t="s">
        <v>10</v>
      </c>
      <c r="D103" s="21">
        <v>0.8</v>
      </c>
      <c r="E103" s="22"/>
      <c r="F103" s="23">
        <f>TRUNC(D103*E103,2)</f>
        <v>0</v>
      </c>
    </row>
    <row r="104" spans="1:6" x14ac:dyDescent="0.25">
      <c r="A104" s="55">
        <v>88316</v>
      </c>
      <c r="B104" s="19" t="s">
        <v>1292</v>
      </c>
      <c r="C104" s="20" t="s">
        <v>10</v>
      </c>
      <c r="D104" s="21">
        <v>0.4</v>
      </c>
      <c r="E104" s="22"/>
      <c r="F104" s="23">
        <f t="shared" ref="F104:F107" si="7">TRUNC(D104*E104,2)</f>
        <v>0</v>
      </c>
    </row>
    <row r="105" spans="1:6" ht="22.5" x14ac:dyDescent="0.25">
      <c r="A105" s="57" t="s">
        <v>1311</v>
      </c>
      <c r="B105" s="19" t="s">
        <v>1312</v>
      </c>
      <c r="C105" s="20" t="s">
        <v>178</v>
      </c>
      <c r="D105" s="21">
        <v>1</v>
      </c>
      <c r="E105" s="22"/>
      <c r="F105" s="23">
        <f t="shared" si="7"/>
        <v>0</v>
      </c>
    </row>
    <row r="106" spans="1:6" ht="22.5" x14ac:dyDescent="0.25">
      <c r="A106" s="56">
        <v>88628</v>
      </c>
      <c r="B106" s="19" t="s">
        <v>1297</v>
      </c>
      <c r="C106" s="20" t="s">
        <v>28</v>
      </c>
      <c r="D106" s="21">
        <v>0.03</v>
      </c>
      <c r="E106" s="22"/>
      <c r="F106" s="23">
        <f t="shared" si="7"/>
        <v>0</v>
      </c>
    </row>
    <row r="107" spans="1:6" ht="23.25" thickBot="1" x14ac:dyDescent="0.3">
      <c r="A107" s="57" t="s">
        <v>1309</v>
      </c>
      <c r="B107" s="19" t="s">
        <v>1310</v>
      </c>
      <c r="C107" s="20" t="s">
        <v>179</v>
      </c>
      <c r="D107" s="21">
        <v>1.8</v>
      </c>
      <c r="E107" s="22"/>
      <c r="F107" s="23">
        <f t="shared" si="7"/>
        <v>0</v>
      </c>
    </row>
    <row r="108" spans="1:6" ht="15.75" thickBot="1" x14ac:dyDescent="0.3">
      <c r="A108" s="25"/>
      <c r="B108" s="26"/>
      <c r="C108" s="26"/>
      <c r="D108" s="27"/>
      <c r="E108" s="28" t="s">
        <v>12</v>
      </c>
      <c r="F108" s="29">
        <f>SUM(F103:F107)</f>
        <v>0</v>
      </c>
    </row>
    <row r="109" spans="1:6" ht="15.75" thickBot="1" x14ac:dyDescent="0.3"/>
    <row r="110" spans="1:6" ht="15.75" thickBot="1" x14ac:dyDescent="0.3">
      <c r="A110" s="1"/>
      <c r="B110" s="2" t="s">
        <v>1</v>
      </c>
      <c r="F110" s="30"/>
    </row>
    <row r="111" spans="1:6" ht="15.75" thickBot="1" x14ac:dyDescent="0.3">
      <c r="A111" s="3"/>
      <c r="B111" s="4" t="s">
        <v>2</v>
      </c>
      <c r="E111" s="5" t="s">
        <v>3</v>
      </c>
      <c r="F111" s="6"/>
    </row>
    <row r="112" spans="1:6" ht="34.5" thickBot="1" x14ac:dyDescent="0.3">
      <c r="A112" s="7" t="s">
        <v>711</v>
      </c>
      <c r="B112" s="8" t="s">
        <v>712</v>
      </c>
      <c r="C112" s="9"/>
      <c r="D112" s="10"/>
      <c r="E112" s="11"/>
      <c r="F112" s="12" t="s">
        <v>854</v>
      </c>
    </row>
    <row r="113" spans="1:6" x14ac:dyDescent="0.25">
      <c r="A113" s="13" t="s">
        <v>4</v>
      </c>
      <c r="B113" s="14" t="s">
        <v>5</v>
      </c>
      <c r="C113" s="14" t="s">
        <v>6</v>
      </c>
      <c r="D113" s="15" t="s">
        <v>7</v>
      </c>
      <c r="E113" s="16" t="s">
        <v>8</v>
      </c>
      <c r="F113" s="17" t="s">
        <v>9</v>
      </c>
    </row>
    <row r="114" spans="1:6" x14ac:dyDescent="0.25">
      <c r="A114" s="55">
        <v>88309</v>
      </c>
      <c r="B114" s="19" t="s">
        <v>1293</v>
      </c>
      <c r="C114" s="20" t="s">
        <v>10</v>
      </c>
      <c r="D114" s="21">
        <v>0.8</v>
      </c>
      <c r="E114" s="22"/>
      <c r="F114" s="23">
        <f>TRUNC(D114*E114,2)</f>
        <v>0</v>
      </c>
    </row>
    <row r="115" spans="1:6" x14ac:dyDescent="0.25">
      <c r="A115" s="55">
        <v>88316</v>
      </c>
      <c r="B115" s="19" t="s">
        <v>1292</v>
      </c>
      <c r="C115" s="20" t="s">
        <v>10</v>
      </c>
      <c r="D115" s="21">
        <v>0.4</v>
      </c>
      <c r="E115" s="22"/>
      <c r="F115" s="23">
        <f t="shared" ref="F115:F118" si="8">TRUNC(D115*E115,2)</f>
        <v>0</v>
      </c>
    </row>
    <row r="116" spans="1:6" ht="22.5" x14ac:dyDescent="0.25">
      <c r="A116" s="57" t="s">
        <v>1313</v>
      </c>
      <c r="B116" s="19" t="s">
        <v>1314</v>
      </c>
      <c r="C116" s="20" t="s">
        <v>178</v>
      </c>
      <c r="D116" s="21">
        <v>1</v>
      </c>
      <c r="E116" s="22"/>
      <c r="F116" s="23">
        <f t="shared" si="8"/>
        <v>0</v>
      </c>
    </row>
    <row r="117" spans="1:6" ht="22.5" x14ac:dyDescent="0.25">
      <c r="A117" s="56">
        <v>88628</v>
      </c>
      <c r="B117" s="19" t="s">
        <v>1297</v>
      </c>
      <c r="C117" s="20" t="s">
        <v>28</v>
      </c>
      <c r="D117" s="21">
        <v>0.03</v>
      </c>
      <c r="E117" s="22"/>
      <c r="F117" s="23">
        <f t="shared" si="8"/>
        <v>0</v>
      </c>
    </row>
    <row r="118" spans="1:6" ht="23.25" thickBot="1" x14ac:dyDescent="0.3">
      <c r="A118" s="57" t="s">
        <v>1309</v>
      </c>
      <c r="B118" s="19" t="s">
        <v>1310</v>
      </c>
      <c r="C118" s="20" t="s">
        <v>179</v>
      </c>
      <c r="D118" s="21">
        <v>1.8</v>
      </c>
      <c r="E118" s="22"/>
      <c r="F118" s="23">
        <f t="shared" si="8"/>
        <v>0</v>
      </c>
    </row>
    <row r="119" spans="1:6" ht="15.75" thickBot="1" x14ac:dyDescent="0.3">
      <c r="A119" s="25"/>
      <c r="B119" s="26"/>
      <c r="C119" s="26"/>
      <c r="D119" s="27"/>
      <c r="E119" s="28" t="s">
        <v>12</v>
      </c>
      <c r="F119" s="29">
        <f>SUM(F114:F118)</f>
        <v>0</v>
      </c>
    </row>
    <row r="120" spans="1:6" ht="15.75" thickBot="1" x14ac:dyDescent="0.3"/>
    <row r="121" spans="1:6" ht="15.75" thickBot="1" x14ac:dyDescent="0.3">
      <c r="A121" s="1"/>
      <c r="B121" s="2" t="s">
        <v>1</v>
      </c>
      <c r="F121" s="30"/>
    </row>
    <row r="122" spans="1:6" ht="15.75" thickBot="1" x14ac:dyDescent="0.3">
      <c r="A122" s="3"/>
      <c r="B122" s="4" t="s">
        <v>2</v>
      </c>
      <c r="E122" s="5" t="s">
        <v>3</v>
      </c>
      <c r="F122" s="6"/>
    </row>
    <row r="123" spans="1:6" ht="23.25" thickBot="1" x14ac:dyDescent="0.3">
      <c r="A123" s="7" t="s">
        <v>713</v>
      </c>
      <c r="B123" s="8" t="s">
        <v>714</v>
      </c>
      <c r="C123" s="9"/>
      <c r="D123" s="10"/>
      <c r="E123" s="11"/>
      <c r="F123" s="12" t="s">
        <v>47</v>
      </c>
    </row>
    <row r="124" spans="1:6" x14ac:dyDescent="0.25">
      <c r="A124" s="13" t="s">
        <v>4</v>
      </c>
      <c r="B124" s="14" t="s">
        <v>5</v>
      </c>
      <c r="C124" s="14" t="s">
        <v>6</v>
      </c>
      <c r="D124" s="15" t="s">
        <v>7</v>
      </c>
      <c r="E124" s="16" t="s">
        <v>8</v>
      </c>
      <c r="F124" s="17" t="s">
        <v>9</v>
      </c>
    </row>
    <row r="125" spans="1:6" x14ac:dyDescent="0.25">
      <c r="A125" s="55">
        <v>88309</v>
      </c>
      <c r="B125" s="19" t="s">
        <v>1293</v>
      </c>
      <c r="C125" s="20" t="s">
        <v>10</v>
      </c>
      <c r="D125" s="21">
        <v>0.33</v>
      </c>
      <c r="E125" s="22"/>
      <c r="F125" s="23">
        <f>TRUNC(D125*E125,2)</f>
        <v>0</v>
      </c>
    </row>
    <row r="126" spans="1:6" x14ac:dyDescent="0.25">
      <c r="A126" s="55">
        <v>88316</v>
      </c>
      <c r="B126" s="19" t="s">
        <v>1292</v>
      </c>
      <c r="C126" s="20" t="s">
        <v>10</v>
      </c>
      <c r="D126" s="21">
        <v>0.33</v>
      </c>
      <c r="E126" s="22"/>
      <c r="F126" s="23">
        <f t="shared" ref="F126:F129" si="9">TRUNC(D126*E126,2)</f>
        <v>0</v>
      </c>
    </row>
    <row r="127" spans="1:6" x14ac:dyDescent="0.25">
      <c r="A127" s="57" t="s">
        <v>1315</v>
      </c>
      <c r="B127" s="19" t="s">
        <v>1316</v>
      </c>
      <c r="C127" s="20" t="s">
        <v>51</v>
      </c>
      <c r="D127" s="21">
        <v>2</v>
      </c>
      <c r="E127" s="22"/>
      <c r="F127" s="23">
        <f t="shared" si="9"/>
        <v>0</v>
      </c>
    </row>
    <row r="128" spans="1:6" x14ac:dyDescent="0.25">
      <c r="A128" s="57">
        <v>370</v>
      </c>
      <c r="B128" s="19" t="s">
        <v>1296</v>
      </c>
      <c r="C128" s="20" t="s">
        <v>28</v>
      </c>
      <c r="D128" s="21">
        <v>1.6E-2</v>
      </c>
      <c r="E128" s="22"/>
      <c r="F128" s="23">
        <f t="shared" si="9"/>
        <v>0</v>
      </c>
    </row>
    <row r="129" spans="1:6" ht="15.75" thickBot="1" x14ac:dyDescent="0.3">
      <c r="A129" s="56">
        <v>1379</v>
      </c>
      <c r="B129" s="19" t="s">
        <v>912</v>
      </c>
      <c r="C129" s="20" t="s">
        <v>179</v>
      </c>
      <c r="D129" s="21">
        <v>0.6</v>
      </c>
      <c r="E129" s="22"/>
      <c r="F129" s="23">
        <f t="shared" si="9"/>
        <v>0</v>
      </c>
    </row>
    <row r="130" spans="1:6" ht="15.75" thickBot="1" x14ac:dyDescent="0.3">
      <c r="A130" s="25"/>
      <c r="B130" s="26"/>
      <c r="C130" s="26"/>
      <c r="D130" s="27"/>
      <c r="E130" s="28" t="s">
        <v>12</v>
      </c>
      <c r="F130" s="29">
        <f>SUM(F125:F129)</f>
        <v>0</v>
      </c>
    </row>
    <row r="131" spans="1:6" ht="15.75" thickBot="1" x14ac:dyDescent="0.3"/>
    <row r="132" spans="1:6" ht="15.75" thickBot="1" x14ac:dyDescent="0.3">
      <c r="A132" s="1"/>
      <c r="B132" s="2" t="s">
        <v>1</v>
      </c>
      <c r="F132" s="30"/>
    </row>
    <row r="133" spans="1:6" ht="15.75" thickBot="1" x14ac:dyDescent="0.3">
      <c r="A133" s="3"/>
      <c r="B133" s="4" t="s">
        <v>2</v>
      </c>
      <c r="E133" s="5" t="s">
        <v>3</v>
      </c>
      <c r="F133" s="6"/>
    </row>
    <row r="134" spans="1:6" ht="23.25" thickBot="1" x14ac:dyDescent="0.3">
      <c r="A134" s="7" t="s">
        <v>715</v>
      </c>
      <c r="B134" s="8" t="s">
        <v>716</v>
      </c>
      <c r="C134" s="9"/>
      <c r="D134" s="10"/>
      <c r="E134" s="11"/>
      <c r="F134" s="12" t="s">
        <v>47</v>
      </c>
    </row>
    <row r="135" spans="1:6" x14ac:dyDescent="0.25">
      <c r="A135" s="13" t="s">
        <v>4</v>
      </c>
      <c r="B135" s="14" t="s">
        <v>5</v>
      </c>
      <c r="C135" s="14" t="s">
        <v>6</v>
      </c>
      <c r="D135" s="15" t="s">
        <v>7</v>
      </c>
      <c r="E135" s="16" t="s">
        <v>8</v>
      </c>
      <c r="F135" s="17" t="s">
        <v>9</v>
      </c>
    </row>
    <row r="136" spans="1:6" ht="22.5" x14ac:dyDescent="0.25">
      <c r="A136" s="55">
        <v>94963</v>
      </c>
      <c r="B136" s="19" t="s">
        <v>1317</v>
      </c>
      <c r="C136" s="20" t="s">
        <v>28</v>
      </c>
      <c r="D136" s="21">
        <v>4.7999999999999996E-3</v>
      </c>
      <c r="E136" s="22"/>
      <c r="F136" s="23">
        <f>TRUNC(D136*E136,2)</f>
        <v>0</v>
      </c>
    </row>
    <row r="137" spans="1:6" ht="23.25" thickBot="1" x14ac:dyDescent="0.3">
      <c r="A137" s="55" t="s">
        <v>310</v>
      </c>
      <c r="B137" s="19" t="s">
        <v>311</v>
      </c>
      <c r="C137" s="20" t="s">
        <v>178</v>
      </c>
      <c r="D137" s="21">
        <v>0.14000000000000001</v>
      </c>
      <c r="E137" s="22"/>
      <c r="F137" s="23">
        <f t="shared" ref="F137" si="10">TRUNC(D137*E137,2)</f>
        <v>0</v>
      </c>
    </row>
    <row r="138" spans="1:6" ht="15.75" thickBot="1" x14ac:dyDescent="0.3">
      <c r="A138" s="25"/>
      <c r="B138" s="26"/>
      <c r="C138" s="26"/>
      <c r="D138" s="27"/>
      <c r="E138" s="28" t="s">
        <v>12</v>
      </c>
      <c r="F138" s="29">
        <f>SUM(F136:F137)</f>
        <v>0</v>
      </c>
    </row>
    <row r="139" spans="1:6" ht="15.75" thickBot="1" x14ac:dyDescent="0.3"/>
    <row r="140" spans="1:6" ht="15.75" thickBot="1" x14ac:dyDescent="0.3">
      <c r="A140" s="1"/>
      <c r="B140" s="2" t="s">
        <v>1</v>
      </c>
      <c r="F140" s="30"/>
    </row>
    <row r="141" spans="1:6" ht="15.75" thickBot="1" x14ac:dyDescent="0.3">
      <c r="A141" s="3"/>
      <c r="B141" s="4" t="s">
        <v>2</v>
      </c>
      <c r="E141" s="5" t="s">
        <v>3</v>
      </c>
      <c r="F141" s="6"/>
    </row>
    <row r="142" spans="1:6" ht="23.25" thickBot="1" x14ac:dyDescent="0.3">
      <c r="A142" s="7" t="s">
        <v>717</v>
      </c>
      <c r="B142" s="8" t="s">
        <v>718</v>
      </c>
      <c r="C142" s="9"/>
      <c r="D142" s="10"/>
      <c r="E142" s="11"/>
      <c r="F142" s="12" t="s">
        <v>47</v>
      </c>
    </row>
    <row r="143" spans="1:6" x14ac:dyDescent="0.25">
      <c r="A143" s="13" t="s">
        <v>4</v>
      </c>
      <c r="B143" s="14" t="s">
        <v>5</v>
      </c>
      <c r="C143" s="14" t="s">
        <v>6</v>
      </c>
      <c r="D143" s="15" t="s">
        <v>7</v>
      </c>
      <c r="E143" s="16" t="s">
        <v>8</v>
      </c>
      <c r="F143" s="17" t="s">
        <v>9</v>
      </c>
    </row>
    <row r="144" spans="1:6" ht="22.5" x14ac:dyDescent="0.25">
      <c r="A144" s="55">
        <v>94963</v>
      </c>
      <c r="B144" s="19" t="s">
        <v>1317</v>
      </c>
      <c r="C144" s="20" t="s">
        <v>28</v>
      </c>
      <c r="D144" s="21">
        <v>6.4000000000000003E-3</v>
      </c>
      <c r="E144" s="22"/>
      <c r="F144" s="23">
        <f>TRUNC(D144*E144,2)</f>
        <v>0</v>
      </c>
    </row>
    <row r="145" spans="1:6" ht="23.25" thickBot="1" x14ac:dyDescent="0.3">
      <c r="A145" s="55" t="s">
        <v>310</v>
      </c>
      <c r="B145" s="19" t="s">
        <v>311</v>
      </c>
      <c r="C145" s="20" t="s">
        <v>178</v>
      </c>
      <c r="D145" s="21">
        <v>0.16</v>
      </c>
      <c r="E145" s="22"/>
      <c r="F145" s="23">
        <f t="shared" ref="F145" si="11">TRUNC(D145*E145,2)</f>
        <v>0</v>
      </c>
    </row>
    <row r="146" spans="1:6" ht="15.75" thickBot="1" x14ac:dyDescent="0.3">
      <c r="A146" s="25"/>
      <c r="B146" s="26"/>
      <c r="C146" s="26"/>
      <c r="D146" s="27"/>
      <c r="E146" s="28" t="s">
        <v>12</v>
      </c>
      <c r="F146" s="29">
        <f>SUM(F144:F145)</f>
        <v>0</v>
      </c>
    </row>
    <row r="147" spans="1:6" ht="15.75" thickBot="1" x14ac:dyDescent="0.3"/>
    <row r="148" spans="1:6" ht="15.75" thickBot="1" x14ac:dyDescent="0.3">
      <c r="A148" s="1"/>
      <c r="B148" s="2" t="s">
        <v>1</v>
      </c>
      <c r="F148" s="30">
        <v>98504</v>
      </c>
    </row>
    <row r="149" spans="1:6" ht="15.75" thickBot="1" x14ac:dyDescent="0.3">
      <c r="A149" s="3"/>
      <c r="B149" s="4" t="s">
        <v>2</v>
      </c>
      <c r="E149" s="5" t="s">
        <v>3</v>
      </c>
      <c r="F149" s="6"/>
    </row>
    <row r="150" spans="1:6" ht="23.25" thickBot="1" x14ac:dyDescent="0.3">
      <c r="A150" s="7" t="s">
        <v>719</v>
      </c>
      <c r="B150" s="8" t="s">
        <v>720</v>
      </c>
      <c r="C150" s="9"/>
      <c r="D150" s="10"/>
      <c r="E150" s="11"/>
      <c r="F150" s="12" t="s">
        <v>854</v>
      </c>
    </row>
    <row r="151" spans="1:6" x14ac:dyDescent="0.25">
      <c r="A151" s="13" t="s">
        <v>4</v>
      </c>
      <c r="B151" s="14" t="s">
        <v>5</v>
      </c>
      <c r="C151" s="14" t="s">
        <v>6</v>
      </c>
      <c r="D151" s="15" t="s">
        <v>7</v>
      </c>
      <c r="E151" s="16" t="s">
        <v>8</v>
      </c>
      <c r="F151" s="17" t="s">
        <v>9</v>
      </c>
    </row>
    <row r="152" spans="1:6" x14ac:dyDescent="0.25">
      <c r="A152" s="55">
        <v>88441</v>
      </c>
      <c r="B152" s="19" t="s">
        <v>1318</v>
      </c>
      <c r="C152" s="20" t="s">
        <v>10</v>
      </c>
      <c r="D152" s="21">
        <v>3.9100000000000003E-2</v>
      </c>
      <c r="E152" s="22"/>
      <c r="F152" s="23">
        <f>TRUNC(D152*E152,2)</f>
        <v>0</v>
      </c>
    </row>
    <row r="153" spans="1:6" x14ac:dyDescent="0.25">
      <c r="A153" s="55">
        <v>88316</v>
      </c>
      <c r="B153" s="19" t="s">
        <v>1292</v>
      </c>
      <c r="C153" s="20" t="s">
        <v>10</v>
      </c>
      <c r="D153" s="21">
        <v>0.15640000000000001</v>
      </c>
      <c r="E153" s="22"/>
      <c r="F153" s="23">
        <f t="shared" ref="F153:F155" si="12">TRUNC(D153*E153,2)</f>
        <v>0</v>
      </c>
    </row>
    <row r="154" spans="1:6" x14ac:dyDescent="0.25">
      <c r="A154" s="57">
        <v>3322</v>
      </c>
      <c r="B154" s="19" t="s">
        <v>1319</v>
      </c>
      <c r="C154" s="20" t="s">
        <v>178</v>
      </c>
      <c r="D154" s="21">
        <v>1</v>
      </c>
      <c r="E154" s="22"/>
      <c r="F154" s="23">
        <f t="shared" si="12"/>
        <v>0</v>
      </c>
    </row>
    <row r="155" spans="1:6" ht="15.75" thickBot="1" x14ac:dyDescent="0.3">
      <c r="A155" s="57">
        <v>7253</v>
      </c>
      <c r="B155" s="19" t="s">
        <v>1320</v>
      </c>
      <c r="C155" s="20" t="s">
        <v>28</v>
      </c>
      <c r="D155" s="21">
        <v>0.05</v>
      </c>
      <c r="E155" s="22"/>
      <c r="F155" s="23">
        <f t="shared" si="12"/>
        <v>0</v>
      </c>
    </row>
    <row r="156" spans="1:6" ht="15.75" thickBot="1" x14ac:dyDescent="0.3">
      <c r="A156" s="25"/>
      <c r="B156" s="26"/>
      <c r="C156" s="26"/>
      <c r="D156" s="27"/>
      <c r="E156" s="28" t="s">
        <v>12</v>
      </c>
      <c r="F156" s="29">
        <f>SUM(F152:F155)</f>
        <v>0</v>
      </c>
    </row>
    <row r="157" spans="1:6" ht="15.75" thickBot="1" x14ac:dyDescent="0.3"/>
    <row r="158" spans="1:6" ht="15.75" thickBot="1" x14ac:dyDescent="0.3">
      <c r="A158" s="1"/>
      <c r="B158" s="2" t="s">
        <v>1</v>
      </c>
      <c r="F158" s="30">
        <v>98504</v>
      </c>
    </row>
    <row r="159" spans="1:6" ht="15.75" thickBot="1" x14ac:dyDescent="0.3">
      <c r="A159" s="3"/>
      <c r="B159" s="4" t="s">
        <v>2</v>
      </c>
      <c r="E159" s="5" t="s">
        <v>3</v>
      </c>
      <c r="F159" s="6"/>
    </row>
    <row r="160" spans="1:6" ht="15.75" thickBot="1" x14ac:dyDescent="0.3">
      <c r="A160" s="7" t="s">
        <v>721</v>
      </c>
      <c r="B160" s="8" t="s">
        <v>722</v>
      </c>
      <c r="C160" s="9"/>
      <c r="D160" s="10"/>
      <c r="E160" s="11"/>
      <c r="F160" s="12" t="s">
        <v>30</v>
      </c>
    </row>
    <row r="161" spans="1:6" x14ac:dyDescent="0.25">
      <c r="A161" s="13" t="s">
        <v>4</v>
      </c>
      <c r="B161" s="14" t="s">
        <v>5</v>
      </c>
      <c r="C161" s="14" t="s">
        <v>6</v>
      </c>
      <c r="D161" s="15" t="s">
        <v>7</v>
      </c>
      <c r="E161" s="16" t="s">
        <v>8</v>
      </c>
      <c r="F161" s="17" t="s">
        <v>9</v>
      </c>
    </row>
    <row r="162" spans="1:6" x14ac:dyDescent="0.25">
      <c r="A162" s="55">
        <v>88316</v>
      </c>
      <c r="B162" s="19" t="s">
        <v>1292</v>
      </c>
      <c r="C162" s="20" t="s">
        <v>10</v>
      </c>
      <c r="D162" s="21">
        <v>0.5</v>
      </c>
      <c r="E162" s="22"/>
      <c r="F162" s="23">
        <f>TRUNC(D162*E162,2)</f>
        <v>0</v>
      </c>
    </row>
    <row r="163" spans="1:6" ht="15.75" thickBot="1" x14ac:dyDescent="0.3">
      <c r="A163" s="57">
        <v>7253</v>
      </c>
      <c r="B163" s="19" t="s">
        <v>1320</v>
      </c>
      <c r="C163" s="20" t="s">
        <v>28</v>
      </c>
      <c r="D163" s="21">
        <v>1</v>
      </c>
      <c r="E163" s="22"/>
      <c r="F163" s="23">
        <f t="shared" ref="F163" si="13">TRUNC(D163*E163,2)</f>
        <v>0</v>
      </c>
    </row>
    <row r="164" spans="1:6" ht="15.75" thickBot="1" x14ac:dyDescent="0.3">
      <c r="A164" s="25"/>
      <c r="B164" s="26"/>
      <c r="C164" s="26"/>
      <c r="D164" s="27"/>
      <c r="E164" s="28" t="s">
        <v>12</v>
      </c>
      <c r="F164" s="29">
        <f>SUM(F162:F163)</f>
        <v>0</v>
      </c>
    </row>
    <row r="165" spans="1:6" ht="15.75" thickBot="1" x14ac:dyDescent="0.3"/>
    <row r="166" spans="1:6" ht="15.75" thickBot="1" x14ac:dyDescent="0.3">
      <c r="A166" s="1"/>
      <c r="B166" s="2" t="s">
        <v>1</v>
      </c>
      <c r="F166" s="30"/>
    </row>
    <row r="167" spans="1:6" ht="15.75" thickBot="1" x14ac:dyDescent="0.3">
      <c r="A167" s="3"/>
      <c r="B167" s="4" t="s">
        <v>2</v>
      </c>
      <c r="E167" s="5" t="s">
        <v>3</v>
      </c>
      <c r="F167" s="6"/>
    </row>
    <row r="168" spans="1:6" ht="23.25" thickBot="1" x14ac:dyDescent="0.3">
      <c r="A168" s="7" t="s">
        <v>723</v>
      </c>
      <c r="B168" s="8" t="s">
        <v>724</v>
      </c>
      <c r="C168" s="9"/>
      <c r="D168" s="10"/>
      <c r="E168" s="11"/>
      <c r="F168" s="12" t="s">
        <v>854</v>
      </c>
    </row>
    <row r="169" spans="1:6" x14ac:dyDescent="0.25">
      <c r="A169" s="13" t="s">
        <v>4</v>
      </c>
      <c r="B169" s="14" t="s">
        <v>5</v>
      </c>
      <c r="C169" s="14" t="s">
        <v>6</v>
      </c>
      <c r="D169" s="15" t="s">
        <v>7</v>
      </c>
      <c r="E169" s="16" t="s">
        <v>8</v>
      </c>
      <c r="F169" s="17" t="s">
        <v>9</v>
      </c>
    </row>
    <row r="170" spans="1:6" x14ac:dyDescent="0.25">
      <c r="A170" s="55">
        <v>88309</v>
      </c>
      <c r="B170" s="19" t="s">
        <v>1293</v>
      </c>
      <c r="C170" s="20" t="s">
        <v>10</v>
      </c>
      <c r="D170" s="21">
        <v>7.0000000000000007E-2</v>
      </c>
      <c r="E170" s="22"/>
      <c r="F170" s="23">
        <f>TRUNC(D170*E170,2)</f>
        <v>0</v>
      </c>
    </row>
    <row r="171" spans="1:6" ht="15.75" thickBot="1" x14ac:dyDescent="0.3">
      <c r="A171" s="55">
        <v>88316</v>
      </c>
      <c r="B171" s="19" t="s">
        <v>1292</v>
      </c>
      <c r="C171" s="20" t="s">
        <v>10</v>
      </c>
      <c r="D171" s="21">
        <v>0.14000000000000001</v>
      </c>
      <c r="E171" s="22"/>
      <c r="F171" s="23">
        <f t="shared" ref="F171" si="14">TRUNC(D171*E171,2)</f>
        <v>0</v>
      </c>
    </row>
    <row r="172" spans="1:6" ht="15.75" thickBot="1" x14ac:dyDescent="0.3">
      <c r="A172" s="25"/>
      <c r="B172" s="26"/>
      <c r="C172" s="26"/>
      <c r="D172" s="27"/>
      <c r="E172" s="28" t="s">
        <v>12</v>
      </c>
      <c r="F172" s="29">
        <f>SUM(F170:F171)</f>
        <v>0</v>
      </c>
    </row>
    <row r="173" spans="1:6" ht="15.75" thickBot="1" x14ac:dyDescent="0.3"/>
    <row r="174" spans="1:6" ht="15.75" thickBot="1" x14ac:dyDescent="0.3">
      <c r="A174" s="1"/>
      <c r="B174" s="2" t="s">
        <v>1</v>
      </c>
      <c r="F174" s="30"/>
    </row>
    <row r="175" spans="1:6" ht="15.75" thickBot="1" x14ac:dyDescent="0.3">
      <c r="A175" s="3"/>
      <c r="B175" s="4" t="s">
        <v>2</v>
      </c>
      <c r="E175" s="5" t="s">
        <v>3</v>
      </c>
      <c r="F175" s="6"/>
    </row>
    <row r="176" spans="1:6" ht="23.25" thickBot="1" x14ac:dyDescent="0.3">
      <c r="A176" s="7" t="s">
        <v>725</v>
      </c>
      <c r="B176" s="8" t="s">
        <v>726</v>
      </c>
      <c r="C176" s="9"/>
      <c r="D176" s="10"/>
      <c r="E176" s="11"/>
      <c r="F176" s="12" t="s">
        <v>854</v>
      </c>
    </row>
    <row r="177" spans="1:6" x14ac:dyDescent="0.25">
      <c r="A177" s="13" t="s">
        <v>4</v>
      </c>
      <c r="B177" s="14" t="s">
        <v>5</v>
      </c>
      <c r="C177" s="14" t="s">
        <v>6</v>
      </c>
      <c r="D177" s="15" t="s">
        <v>7</v>
      </c>
      <c r="E177" s="16" t="s">
        <v>8</v>
      </c>
      <c r="F177" s="17" t="s">
        <v>9</v>
      </c>
    </row>
    <row r="178" spans="1:6" x14ac:dyDescent="0.25">
      <c r="A178" s="55">
        <v>88309</v>
      </c>
      <c r="B178" s="19" t="s">
        <v>1293</v>
      </c>
      <c r="C178" s="20" t="s">
        <v>10</v>
      </c>
      <c r="D178" s="21">
        <v>0.14000000000000001</v>
      </c>
      <c r="E178" s="22"/>
      <c r="F178" s="23">
        <f>TRUNC(D178*E178,2)</f>
        <v>0</v>
      </c>
    </row>
    <row r="179" spans="1:6" ht="15.75" thickBot="1" x14ac:dyDescent="0.3">
      <c r="A179" s="55">
        <v>88316</v>
      </c>
      <c r="B179" s="19" t="s">
        <v>1292</v>
      </c>
      <c r="C179" s="20" t="s">
        <v>10</v>
      </c>
      <c r="D179" s="21">
        <v>0.28000000000000003</v>
      </c>
      <c r="E179" s="22"/>
      <c r="F179" s="23">
        <f t="shared" ref="F179" si="15">TRUNC(D179*E179,2)</f>
        <v>0</v>
      </c>
    </row>
    <row r="180" spans="1:6" ht="15.75" thickBot="1" x14ac:dyDescent="0.3">
      <c r="A180" s="25"/>
      <c r="B180" s="26"/>
      <c r="C180" s="26"/>
      <c r="D180" s="27"/>
      <c r="E180" s="28" t="s">
        <v>12</v>
      </c>
      <c r="F180" s="29">
        <f>SUM(F178:F179)</f>
        <v>0</v>
      </c>
    </row>
    <row r="181" spans="1:6" ht="15.75" thickBot="1" x14ac:dyDescent="0.3"/>
    <row r="182" spans="1:6" ht="15.75" thickBot="1" x14ac:dyDescent="0.3">
      <c r="A182" s="1"/>
      <c r="B182" s="2" t="s">
        <v>1</v>
      </c>
      <c r="F182" s="30"/>
    </row>
    <row r="183" spans="1:6" ht="15.75" thickBot="1" x14ac:dyDescent="0.3">
      <c r="A183" s="3"/>
      <c r="B183" s="4" t="s">
        <v>2</v>
      </c>
      <c r="E183" s="5" t="s">
        <v>3</v>
      </c>
      <c r="F183" s="6"/>
    </row>
    <row r="184" spans="1:6" ht="15.75" thickBot="1" x14ac:dyDescent="0.3">
      <c r="A184" s="7" t="s">
        <v>727</v>
      </c>
      <c r="B184" s="8" t="s">
        <v>1321</v>
      </c>
      <c r="C184" s="9"/>
      <c r="D184" s="10"/>
      <c r="E184" s="11"/>
      <c r="F184" s="12" t="s">
        <v>854</v>
      </c>
    </row>
    <row r="185" spans="1:6" x14ac:dyDescent="0.25">
      <c r="A185" s="13" t="s">
        <v>4</v>
      </c>
      <c r="B185" s="14" t="s">
        <v>5</v>
      </c>
      <c r="C185" s="14" t="s">
        <v>6</v>
      </c>
      <c r="D185" s="15" t="s">
        <v>7</v>
      </c>
      <c r="E185" s="16" t="s">
        <v>8</v>
      </c>
      <c r="F185" s="17" t="s">
        <v>9</v>
      </c>
    </row>
    <row r="186" spans="1:6" x14ac:dyDescent="0.25">
      <c r="A186" s="55">
        <v>88309</v>
      </c>
      <c r="B186" s="19" t="s">
        <v>1293</v>
      </c>
      <c r="C186" s="20" t="s">
        <v>10</v>
      </c>
      <c r="D186" s="21">
        <v>0.14000000000000001</v>
      </c>
      <c r="E186" s="22"/>
      <c r="F186" s="23">
        <f>TRUNC(D186*E186,2)</f>
        <v>0</v>
      </c>
    </row>
    <row r="187" spans="1:6" ht="15.75" thickBot="1" x14ac:dyDescent="0.3">
      <c r="A187" s="55">
        <v>88316</v>
      </c>
      <c r="B187" s="19" t="s">
        <v>1292</v>
      </c>
      <c r="C187" s="20" t="s">
        <v>10</v>
      </c>
      <c r="D187" s="21">
        <v>0.28000000000000003</v>
      </c>
      <c r="E187" s="22"/>
      <c r="F187" s="23">
        <f t="shared" ref="F187" si="16">TRUNC(D187*E187,2)</f>
        <v>0</v>
      </c>
    </row>
    <row r="188" spans="1:6" ht="15.75" thickBot="1" x14ac:dyDescent="0.3">
      <c r="A188" s="25"/>
      <c r="B188" s="26"/>
      <c r="C188" s="26"/>
      <c r="D188" s="27"/>
      <c r="E188" s="28" t="s">
        <v>12</v>
      </c>
      <c r="F188" s="29">
        <f>SUM(F186:F187)</f>
        <v>0</v>
      </c>
    </row>
    <row r="189" spans="1:6" ht="15.75" thickBot="1" x14ac:dyDescent="0.3"/>
    <row r="190" spans="1:6" ht="15.75" thickBot="1" x14ac:dyDescent="0.3">
      <c r="A190" s="1"/>
      <c r="B190" s="2" t="s">
        <v>1</v>
      </c>
      <c r="F190" s="30"/>
    </row>
    <row r="191" spans="1:6" ht="15.75" thickBot="1" x14ac:dyDescent="0.3">
      <c r="A191" s="3"/>
      <c r="B191" s="4" t="s">
        <v>2</v>
      </c>
      <c r="E191" s="5" t="s">
        <v>3</v>
      </c>
      <c r="F191" s="6"/>
    </row>
    <row r="192" spans="1:6" ht="15.75" thickBot="1" x14ac:dyDescent="0.3">
      <c r="A192" s="7" t="s">
        <v>728</v>
      </c>
      <c r="B192" s="8" t="s">
        <v>729</v>
      </c>
      <c r="C192" s="9"/>
      <c r="D192" s="10"/>
      <c r="E192" s="11"/>
      <c r="F192" s="12" t="s">
        <v>854</v>
      </c>
    </row>
    <row r="193" spans="1:6" x14ac:dyDescent="0.25">
      <c r="A193" s="13" t="s">
        <v>4</v>
      </c>
      <c r="B193" s="14" t="s">
        <v>5</v>
      </c>
      <c r="C193" s="14" t="s">
        <v>6</v>
      </c>
      <c r="D193" s="15" t="s">
        <v>7</v>
      </c>
      <c r="E193" s="16" t="s">
        <v>8</v>
      </c>
      <c r="F193" s="17" t="s">
        <v>9</v>
      </c>
    </row>
    <row r="194" spans="1:6" x14ac:dyDescent="0.25">
      <c r="A194" s="55">
        <v>88309</v>
      </c>
      <c r="B194" s="19" t="s">
        <v>1293</v>
      </c>
      <c r="C194" s="20" t="s">
        <v>10</v>
      </c>
      <c r="D194" s="21">
        <v>0.14000000000000001</v>
      </c>
      <c r="E194" s="22"/>
      <c r="F194" s="23">
        <f>TRUNC(D194*E194,2)</f>
        <v>0</v>
      </c>
    </row>
    <row r="195" spans="1:6" ht="15.75" thickBot="1" x14ac:dyDescent="0.3">
      <c r="A195" s="55">
        <v>88316</v>
      </c>
      <c r="B195" s="19" t="s">
        <v>1292</v>
      </c>
      <c r="C195" s="20" t="s">
        <v>10</v>
      </c>
      <c r="D195" s="21">
        <v>0.28000000000000003</v>
      </c>
      <c r="E195" s="22"/>
      <c r="F195" s="23">
        <f t="shared" ref="F195" si="17">TRUNC(D195*E195,2)</f>
        <v>0</v>
      </c>
    </row>
    <row r="196" spans="1:6" ht="15.75" thickBot="1" x14ac:dyDescent="0.3">
      <c r="A196" s="25"/>
      <c r="B196" s="26"/>
      <c r="C196" s="26"/>
      <c r="D196" s="27"/>
      <c r="E196" s="28" t="s">
        <v>12</v>
      </c>
      <c r="F196" s="29">
        <f>SUM(F194:F195)</f>
        <v>0</v>
      </c>
    </row>
    <row r="197" spans="1:6" ht="15.75" thickBot="1" x14ac:dyDescent="0.3"/>
    <row r="198" spans="1:6" ht="15.75" thickBot="1" x14ac:dyDescent="0.3">
      <c r="A198" s="1"/>
      <c r="B198" s="2" t="s">
        <v>1</v>
      </c>
      <c r="F198" s="30"/>
    </row>
    <row r="199" spans="1:6" ht="15.75" thickBot="1" x14ac:dyDescent="0.3">
      <c r="A199" s="3"/>
      <c r="B199" s="4" t="s">
        <v>2</v>
      </c>
      <c r="E199" s="5" t="s">
        <v>3</v>
      </c>
      <c r="F199" s="6"/>
    </row>
    <row r="200" spans="1:6" ht="23.25" thickBot="1" x14ac:dyDescent="0.3">
      <c r="A200" s="7" t="s">
        <v>730</v>
      </c>
      <c r="B200" s="8" t="s">
        <v>731</v>
      </c>
      <c r="C200" s="9"/>
      <c r="D200" s="10"/>
      <c r="E200" s="11"/>
      <c r="F200" s="12" t="s">
        <v>854</v>
      </c>
    </row>
    <row r="201" spans="1:6" x14ac:dyDescent="0.25">
      <c r="A201" s="13" t="s">
        <v>4</v>
      </c>
      <c r="B201" s="14" t="s">
        <v>5</v>
      </c>
      <c r="C201" s="14" t="s">
        <v>6</v>
      </c>
      <c r="D201" s="15" t="s">
        <v>7</v>
      </c>
      <c r="E201" s="16" t="s">
        <v>8</v>
      </c>
      <c r="F201" s="17" t="s">
        <v>9</v>
      </c>
    </row>
    <row r="202" spans="1:6" x14ac:dyDescent="0.25">
      <c r="A202" s="55">
        <v>88309</v>
      </c>
      <c r="B202" s="19" t="s">
        <v>1293</v>
      </c>
      <c r="C202" s="20" t="s">
        <v>10</v>
      </c>
      <c r="D202" s="21">
        <v>0.14000000000000001</v>
      </c>
      <c r="E202" s="22"/>
      <c r="F202" s="23">
        <f>TRUNC(D202*E202,2)</f>
        <v>0</v>
      </c>
    </row>
    <row r="203" spans="1:6" ht="15.75" thickBot="1" x14ac:dyDescent="0.3">
      <c r="A203" s="55">
        <v>88316</v>
      </c>
      <c r="B203" s="19" t="s">
        <v>1292</v>
      </c>
      <c r="C203" s="20" t="s">
        <v>10</v>
      </c>
      <c r="D203" s="21">
        <v>0.28000000000000003</v>
      </c>
      <c r="E203" s="22"/>
      <c r="F203" s="23">
        <f t="shared" ref="F203" si="18">TRUNC(D203*E203,2)</f>
        <v>0</v>
      </c>
    </row>
    <row r="204" spans="1:6" ht="15.75" thickBot="1" x14ac:dyDescent="0.3">
      <c r="A204" s="25"/>
      <c r="B204" s="26"/>
      <c r="C204" s="26"/>
      <c r="D204" s="27"/>
      <c r="E204" s="28" t="s">
        <v>12</v>
      </c>
      <c r="F204" s="29">
        <f>SUM(F202:F203)</f>
        <v>0</v>
      </c>
    </row>
    <row r="205" spans="1:6" ht="15.75" thickBot="1" x14ac:dyDescent="0.3"/>
    <row r="206" spans="1:6" ht="15.75" thickBot="1" x14ac:dyDescent="0.3">
      <c r="A206" s="1"/>
      <c r="B206" s="2" t="s">
        <v>1</v>
      </c>
      <c r="F206" s="30"/>
    </row>
    <row r="207" spans="1:6" ht="15.75" thickBot="1" x14ac:dyDescent="0.3">
      <c r="A207" s="3"/>
      <c r="B207" s="4" t="s">
        <v>2</v>
      </c>
      <c r="E207" s="5" t="s">
        <v>3</v>
      </c>
      <c r="F207" s="6"/>
    </row>
    <row r="208" spans="1:6" ht="23.25" thickBot="1" x14ac:dyDescent="0.3">
      <c r="A208" s="7" t="s">
        <v>732</v>
      </c>
      <c r="B208" s="8" t="s">
        <v>733</v>
      </c>
      <c r="C208" s="9"/>
      <c r="D208" s="10"/>
      <c r="E208" s="11"/>
      <c r="F208" s="12" t="s">
        <v>854</v>
      </c>
    </row>
    <row r="209" spans="1:6" x14ac:dyDescent="0.25">
      <c r="A209" s="13" t="s">
        <v>4</v>
      </c>
      <c r="B209" s="14" t="s">
        <v>5</v>
      </c>
      <c r="C209" s="14" t="s">
        <v>6</v>
      </c>
      <c r="D209" s="15" t="s">
        <v>7</v>
      </c>
      <c r="E209" s="16" t="s">
        <v>8</v>
      </c>
      <c r="F209" s="17" t="s">
        <v>9</v>
      </c>
    </row>
    <row r="210" spans="1:6" x14ac:dyDescent="0.25">
      <c r="A210" s="55">
        <v>88309</v>
      </c>
      <c r="B210" s="19" t="s">
        <v>1293</v>
      </c>
      <c r="C210" s="20" t="s">
        <v>10</v>
      </c>
      <c r="D210" s="21">
        <v>7.0000000000000007E-2</v>
      </c>
      <c r="E210" s="22"/>
      <c r="F210" s="23">
        <f>TRUNC(D210*E210,2)</f>
        <v>0</v>
      </c>
    </row>
    <row r="211" spans="1:6" ht="15.75" thickBot="1" x14ac:dyDescent="0.3">
      <c r="A211" s="55">
        <v>88316</v>
      </c>
      <c r="B211" s="19" t="s">
        <v>1292</v>
      </c>
      <c r="C211" s="20" t="s">
        <v>10</v>
      </c>
      <c r="D211" s="21">
        <v>0.14000000000000001</v>
      </c>
      <c r="E211" s="22"/>
      <c r="F211" s="23">
        <f t="shared" ref="F211" si="19">TRUNC(D211*E211,2)</f>
        <v>0</v>
      </c>
    </row>
    <row r="212" spans="1:6" ht="15.75" thickBot="1" x14ac:dyDescent="0.3">
      <c r="A212" s="25"/>
      <c r="B212" s="26"/>
      <c r="C212" s="26"/>
      <c r="D212" s="27"/>
      <c r="E212" s="28" t="s">
        <v>12</v>
      </c>
      <c r="F212" s="29">
        <f>SUM(F210:F211)</f>
        <v>0</v>
      </c>
    </row>
    <row r="213" spans="1:6" ht="15.75" thickBot="1" x14ac:dyDescent="0.3"/>
    <row r="214" spans="1:6" ht="15.75" thickBot="1" x14ac:dyDescent="0.3">
      <c r="A214" s="1"/>
      <c r="B214" s="2" t="s">
        <v>1</v>
      </c>
      <c r="F214" s="30"/>
    </row>
    <row r="215" spans="1:6" ht="15.75" thickBot="1" x14ac:dyDescent="0.3">
      <c r="A215" s="3"/>
      <c r="B215" s="4" t="s">
        <v>2</v>
      </c>
      <c r="E215" s="5" t="s">
        <v>3</v>
      </c>
      <c r="F215" s="6"/>
    </row>
    <row r="216" spans="1:6" ht="34.5" thickBot="1" x14ac:dyDescent="0.3">
      <c r="A216" s="7" t="s">
        <v>734</v>
      </c>
      <c r="B216" s="8" t="s">
        <v>735</v>
      </c>
      <c r="C216" s="9"/>
      <c r="D216" s="10"/>
      <c r="E216" s="11"/>
      <c r="F216" s="12" t="s">
        <v>854</v>
      </c>
    </row>
    <row r="217" spans="1:6" x14ac:dyDescent="0.25">
      <c r="A217" s="13" t="s">
        <v>4</v>
      </c>
      <c r="B217" s="14" t="s">
        <v>5</v>
      </c>
      <c r="C217" s="14" t="s">
        <v>6</v>
      </c>
      <c r="D217" s="15" t="s">
        <v>7</v>
      </c>
      <c r="E217" s="16" t="s">
        <v>8</v>
      </c>
      <c r="F217" s="17" t="s">
        <v>9</v>
      </c>
    </row>
    <row r="218" spans="1:6" x14ac:dyDescent="0.25">
      <c r="A218" s="55">
        <v>88309</v>
      </c>
      <c r="B218" s="19" t="s">
        <v>1293</v>
      </c>
      <c r="C218" s="20" t="s">
        <v>10</v>
      </c>
      <c r="D218" s="21">
        <v>7.0000000000000007E-2</v>
      </c>
      <c r="E218" s="22"/>
      <c r="F218" s="23">
        <f>TRUNC(D218*E218,2)</f>
        <v>0</v>
      </c>
    </row>
    <row r="219" spans="1:6" ht="15.75" thickBot="1" x14ac:dyDescent="0.3">
      <c r="A219" s="55">
        <v>88316</v>
      </c>
      <c r="B219" s="19" t="s">
        <v>1292</v>
      </c>
      <c r="C219" s="20" t="s">
        <v>10</v>
      </c>
      <c r="D219" s="21">
        <v>0.14000000000000001</v>
      </c>
      <c r="E219" s="22"/>
      <c r="F219" s="23">
        <f t="shared" ref="F219" si="20">TRUNC(D219*E219,2)</f>
        <v>0</v>
      </c>
    </row>
    <row r="220" spans="1:6" ht="15.75" thickBot="1" x14ac:dyDescent="0.3">
      <c r="A220" s="25"/>
      <c r="B220" s="26"/>
      <c r="C220" s="26"/>
      <c r="D220" s="27"/>
      <c r="E220" s="28" t="s">
        <v>12</v>
      </c>
      <c r="F220" s="29">
        <f>SUM(F218:F219)</f>
        <v>0</v>
      </c>
    </row>
    <row r="221" spans="1:6" ht="15.75" thickBot="1" x14ac:dyDescent="0.3"/>
    <row r="222" spans="1:6" ht="15.75" thickBot="1" x14ac:dyDescent="0.3">
      <c r="A222" s="1"/>
      <c r="B222" s="2" t="s">
        <v>1</v>
      </c>
      <c r="F222" s="30"/>
    </row>
    <row r="223" spans="1:6" ht="15.75" thickBot="1" x14ac:dyDescent="0.3">
      <c r="A223" s="3"/>
      <c r="B223" s="4" t="s">
        <v>2</v>
      </c>
      <c r="E223" s="5" t="s">
        <v>3</v>
      </c>
      <c r="F223" s="6"/>
    </row>
    <row r="224" spans="1:6" ht="15.75" thickBot="1" x14ac:dyDescent="0.3">
      <c r="A224" s="7" t="s">
        <v>736</v>
      </c>
      <c r="B224" s="8" t="s">
        <v>737</v>
      </c>
      <c r="C224" s="9"/>
      <c r="D224" s="10"/>
      <c r="E224" s="11"/>
      <c r="F224" s="12" t="s">
        <v>47</v>
      </c>
    </row>
    <row r="225" spans="1:6" x14ac:dyDescent="0.25">
      <c r="A225" s="13" t="s">
        <v>4</v>
      </c>
      <c r="B225" s="14" t="s">
        <v>5</v>
      </c>
      <c r="C225" s="14" t="s">
        <v>6</v>
      </c>
      <c r="D225" s="15" t="s">
        <v>7</v>
      </c>
      <c r="E225" s="16" t="s">
        <v>8</v>
      </c>
      <c r="F225" s="17" t="s">
        <v>9</v>
      </c>
    </row>
    <row r="226" spans="1:6" x14ac:dyDescent="0.25">
      <c r="A226" s="55">
        <v>88309</v>
      </c>
      <c r="B226" s="19" t="s">
        <v>1293</v>
      </c>
      <c r="C226" s="20" t="s">
        <v>10</v>
      </c>
      <c r="D226" s="21">
        <v>7.0000000000000007E-2</v>
      </c>
      <c r="E226" s="22"/>
      <c r="F226" s="23">
        <f>TRUNC(D226*E226,2)</f>
        <v>0</v>
      </c>
    </row>
    <row r="227" spans="1:6" ht="15.75" thickBot="1" x14ac:dyDescent="0.3">
      <c r="A227" s="55">
        <v>88316</v>
      </c>
      <c r="B227" s="19" t="s">
        <v>1292</v>
      </c>
      <c r="C227" s="20" t="s">
        <v>10</v>
      </c>
      <c r="D227" s="21">
        <v>0.14000000000000001</v>
      </c>
      <c r="E227" s="22"/>
      <c r="F227" s="23">
        <f t="shared" ref="F227" si="21">TRUNC(D227*E227,2)</f>
        <v>0</v>
      </c>
    </row>
    <row r="228" spans="1:6" ht="15.75" thickBot="1" x14ac:dyDescent="0.3">
      <c r="A228" s="25"/>
      <c r="B228" s="26"/>
      <c r="C228" s="26"/>
      <c r="D228" s="27"/>
      <c r="E228" s="28" t="s">
        <v>12</v>
      </c>
      <c r="F228" s="29">
        <f>SUM(F226:F227)</f>
        <v>0</v>
      </c>
    </row>
    <row r="229" spans="1:6" ht="15.75" thickBot="1" x14ac:dyDescent="0.3"/>
    <row r="230" spans="1:6" ht="15.75" thickBot="1" x14ac:dyDescent="0.3">
      <c r="A230" s="1"/>
      <c r="B230" s="2" t="s">
        <v>1</v>
      </c>
      <c r="F230" s="30"/>
    </row>
    <row r="231" spans="1:6" ht="15.75" thickBot="1" x14ac:dyDescent="0.3">
      <c r="A231" s="3"/>
      <c r="B231" s="4" t="s">
        <v>2</v>
      </c>
      <c r="E231" s="5" t="s">
        <v>3</v>
      </c>
      <c r="F231" s="6"/>
    </row>
    <row r="232" spans="1:6" ht="15.75" thickBot="1" x14ac:dyDescent="0.3">
      <c r="A232" s="7" t="s">
        <v>738</v>
      </c>
      <c r="B232" s="8" t="s">
        <v>739</v>
      </c>
      <c r="C232" s="9"/>
      <c r="D232" s="10"/>
      <c r="E232" s="11"/>
      <c r="F232" s="12" t="s">
        <v>854</v>
      </c>
    </row>
    <row r="233" spans="1:6" x14ac:dyDescent="0.25">
      <c r="A233" s="13" t="s">
        <v>4</v>
      </c>
      <c r="B233" s="14" t="s">
        <v>5</v>
      </c>
      <c r="C233" s="14" t="s">
        <v>6</v>
      </c>
      <c r="D233" s="15" t="s">
        <v>7</v>
      </c>
      <c r="E233" s="16" t="s">
        <v>8</v>
      </c>
      <c r="F233" s="17" t="s">
        <v>9</v>
      </c>
    </row>
    <row r="234" spans="1:6" ht="15.75" thickBot="1" x14ac:dyDescent="0.3">
      <c r="A234" s="55">
        <v>88316</v>
      </c>
      <c r="B234" s="19" t="s">
        <v>1292</v>
      </c>
      <c r="C234" s="20" t="s">
        <v>10</v>
      </c>
      <c r="D234" s="21">
        <v>0.17</v>
      </c>
      <c r="E234" s="22"/>
      <c r="F234" s="23">
        <f>TRUNC(D234*E234,2)</f>
        <v>0</v>
      </c>
    </row>
    <row r="235" spans="1:6" ht="15.75" thickBot="1" x14ac:dyDescent="0.3">
      <c r="A235" s="25"/>
      <c r="B235" s="26"/>
      <c r="C235" s="26"/>
      <c r="D235" s="27"/>
      <c r="E235" s="28" t="s">
        <v>12</v>
      </c>
      <c r="F235" s="29">
        <f>SUM(F234:F234)</f>
        <v>0</v>
      </c>
    </row>
    <row r="236" spans="1:6" ht="15.75" thickBot="1" x14ac:dyDescent="0.3"/>
    <row r="237" spans="1:6" ht="15.75" thickBot="1" x14ac:dyDescent="0.3">
      <c r="A237" s="1"/>
      <c r="B237" s="2" t="s">
        <v>1</v>
      </c>
      <c r="F237" s="30"/>
    </row>
    <row r="238" spans="1:6" ht="15.75" thickBot="1" x14ac:dyDescent="0.3">
      <c r="A238" s="3"/>
      <c r="B238" s="4" t="s">
        <v>2</v>
      </c>
      <c r="E238" s="5" t="s">
        <v>3</v>
      </c>
      <c r="F238" s="6"/>
    </row>
    <row r="239" spans="1:6" ht="23.25" thickBot="1" x14ac:dyDescent="0.3">
      <c r="A239" s="7" t="s">
        <v>740</v>
      </c>
      <c r="B239" s="8" t="s">
        <v>741</v>
      </c>
      <c r="C239" s="9"/>
      <c r="D239" s="10"/>
      <c r="E239" s="11"/>
      <c r="F239" s="12" t="s">
        <v>854</v>
      </c>
    </row>
    <row r="240" spans="1:6" x14ac:dyDescent="0.25">
      <c r="A240" s="13" t="s">
        <v>4</v>
      </c>
      <c r="B240" s="14" t="s">
        <v>5</v>
      </c>
      <c r="C240" s="14" t="s">
        <v>6</v>
      </c>
      <c r="D240" s="15" t="s">
        <v>7</v>
      </c>
      <c r="E240" s="16" t="s">
        <v>8</v>
      </c>
      <c r="F240" s="17" t="s">
        <v>9</v>
      </c>
    </row>
    <row r="241" spans="1:6" x14ac:dyDescent="0.25">
      <c r="A241" s="55">
        <v>88309</v>
      </c>
      <c r="B241" s="19" t="s">
        <v>1293</v>
      </c>
      <c r="C241" s="20" t="s">
        <v>10</v>
      </c>
      <c r="D241" s="21">
        <v>0.6</v>
      </c>
      <c r="E241" s="22"/>
      <c r="F241" s="23">
        <f>TRUNC(D241*E241,2)</f>
        <v>0</v>
      </c>
    </row>
    <row r="242" spans="1:6" x14ac:dyDescent="0.25">
      <c r="A242" s="55">
        <v>88316</v>
      </c>
      <c r="B242" s="19" t="s">
        <v>1292</v>
      </c>
      <c r="C242" s="20" t="s">
        <v>10</v>
      </c>
      <c r="D242" s="21">
        <v>0.5</v>
      </c>
      <c r="E242" s="22"/>
      <c r="F242" s="23">
        <f t="shared" ref="F242:F244" si="22">TRUNC(D242*E242,2)</f>
        <v>0</v>
      </c>
    </row>
    <row r="243" spans="1:6" x14ac:dyDescent="0.25">
      <c r="A243" s="57">
        <v>370</v>
      </c>
      <c r="B243" s="19" t="s">
        <v>1296</v>
      </c>
      <c r="C243" s="20" t="s">
        <v>28</v>
      </c>
      <c r="D243" s="21">
        <v>0.05</v>
      </c>
      <c r="E243" s="22"/>
      <c r="F243" s="23">
        <f t="shared" si="22"/>
        <v>0</v>
      </c>
    </row>
    <row r="244" spans="1:6" ht="23.25" thickBot="1" x14ac:dyDescent="0.3">
      <c r="A244" s="57">
        <v>88628</v>
      </c>
      <c r="B244" s="19" t="s">
        <v>1297</v>
      </c>
      <c r="C244" s="20" t="s">
        <v>28</v>
      </c>
      <c r="D244" s="21">
        <v>9.4999999999999998E-3</v>
      </c>
      <c r="E244" s="22"/>
      <c r="F244" s="23">
        <f t="shared" si="22"/>
        <v>0</v>
      </c>
    </row>
    <row r="245" spans="1:6" ht="15.75" thickBot="1" x14ac:dyDescent="0.3">
      <c r="A245" s="25"/>
      <c r="B245" s="26"/>
      <c r="C245" s="26"/>
      <c r="D245" s="27"/>
      <c r="E245" s="28" t="s">
        <v>12</v>
      </c>
      <c r="F245" s="29">
        <f>SUM(F241:F244)</f>
        <v>0</v>
      </c>
    </row>
    <row r="246" spans="1:6" ht="15.75" thickBot="1" x14ac:dyDescent="0.3"/>
    <row r="247" spans="1:6" ht="15.75" thickBot="1" x14ac:dyDescent="0.3">
      <c r="A247" s="1"/>
      <c r="B247" s="2" t="s">
        <v>1</v>
      </c>
      <c r="F247" s="30"/>
    </row>
    <row r="248" spans="1:6" ht="15.75" thickBot="1" x14ac:dyDescent="0.3">
      <c r="A248" s="3"/>
      <c r="B248" s="4" t="s">
        <v>2</v>
      </c>
      <c r="E248" s="5" t="s">
        <v>3</v>
      </c>
      <c r="F248" s="6"/>
    </row>
    <row r="249" spans="1:6" ht="15.75" thickBot="1" x14ac:dyDescent="0.3">
      <c r="A249" s="7" t="s">
        <v>742</v>
      </c>
      <c r="B249" s="8" t="s">
        <v>743</v>
      </c>
      <c r="C249" s="9"/>
      <c r="D249" s="10"/>
      <c r="E249" s="11"/>
      <c r="F249" s="12" t="s">
        <v>854</v>
      </c>
    </row>
    <row r="250" spans="1:6" x14ac:dyDescent="0.25">
      <c r="A250" s="13" t="s">
        <v>4</v>
      </c>
      <c r="B250" s="14" t="s">
        <v>5</v>
      </c>
      <c r="C250" s="14" t="s">
        <v>6</v>
      </c>
      <c r="D250" s="15" t="s">
        <v>7</v>
      </c>
      <c r="E250" s="16" t="s">
        <v>8</v>
      </c>
      <c r="F250" s="17" t="s">
        <v>9</v>
      </c>
    </row>
    <row r="251" spans="1:6" x14ac:dyDescent="0.25">
      <c r="A251" s="55">
        <v>88309</v>
      </c>
      <c r="B251" s="19" t="s">
        <v>1293</v>
      </c>
      <c r="C251" s="20" t="s">
        <v>10</v>
      </c>
      <c r="D251" s="21">
        <v>1.05</v>
      </c>
      <c r="E251" s="22"/>
      <c r="F251" s="23">
        <f>TRUNC(D251*E251,2)</f>
        <v>0</v>
      </c>
    </row>
    <row r="252" spans="1:6" x14ac:dyDescent="0.25">
      <c r="A252" s="55">
        <v>88316</v>
      </c>
      <c r="B252" s="19" t="s">
        <v>1292</v>
      </c>
      <c r="C252" s="20" t="s">
        <v>10</v>
      </c>
      <c r="D252" s="21">
        <v>1</v>
      </c>
      <c r="E252" s="22"/>
      <c r="F252" s="23">
        <f t="shared" ref="F252:F254" si="23">TRUNC(D252*E252,2)</f>
        <v>0</v>
      </c>
    </row>
    <row r="253" spans="1:6" ht="22.5" x14ac:dyDescent="0.25">
      <c r="A253" s="57">
        <v>88628</v>
      </c>
      <c r="B253" s="19" t="s">
        <v>1297</v>
      </c>
      <c r="C253" s="20" t="s">
        <v>28</v>
      </c>
      <c r="D253" s="21">
        <v>9.4999999999999998E-3</v>
      </c>
      <c r="E253" s="22"/>
      <c r="F253" s="23">
        <f t="shared" si="23"/>
        <v>0</v>
      </c>
    </row>
    <row r="254" spans="1:6" ht="15.75" thickBot="1" x14ac:dyDescent="0.3">
      <c r="A254" s="57">
        <v>370</v>
      </c>
      <c r="B254" s="19" t="s">
        <v>1296</v>
      </c>
      <c r="C254" s="20" t="s">
        <v>28</v>
      </c>
      <c r="D254" s="21">
        <v>0.05</v>
      </c>
      <c r="E254" s="22"/>
      <c r="F254" s="23">
        <f t="shared" si="23"/>
        <v>0</v>
      </c>
    </row>
    <row r="255" spans="1:6" ht="15.75" thickBot="1" x14ac:dyDescent="0.3">
      <c r="A255" s="25"/>
      <c r="B255" s="26"/>
      <c r="C255" s="26"/>
      <c r="D255" s="27"/>
      <c r="E255" s="28" t="s">
        <v>12</v>
      </c>
      <c r="F255" s="29">
        <f>SUM(F251:F254)</f>
        <v>0</v>
      </c>
    </row>
    <row r="256" spans="1:6" ht="15.75" thickBot="1" x14ac:dyDescent="0.3"/>
    <row r="257" spans="1:6" ht="15.75" thickBot="1" x14ac:dyDescent="0.3">
      <c r="A257" s="1"/>
      <c r="B257" s="2" t="s">
        <v>1</v>
      </c>
      <c r="F257" s="30"/>
    </row>
    <row r="258" spans="1:6" ht="15.75" thickBot="1" x14ac:dyDescent="0.3">
      <c r="A258" s="3"/>
      <c r="B258" s="4" t="s">
        <v>2</v>
      </c>
      <c r="E258" s="5" t="s">
        <v>3</v>
      </c>
      <c r="F258" s="6"/>
    </row>
    <row r="259" spans="1:6" ht="15.75" thickBot="1" x14ac:dyDescent="0.3">
      <c r="A259" s="7" t="s">
        <v>744</v>
      </c>
      <c r="B259" s="8" t="s">
        <v>745</v>
      </c>
      <c r="C259" s="9"/>
      <c r="D259" s="10"/>
      <c r="E259" s="11"/>
      <c r="F259" s="12" t="s">
        <v>854</v>
      </c>
    </row>
    <row r="260" spans="1:6" x14ac:dyDescent="0.25">
      <c r="A260" s="13" t="s">
        <v>4</v>
      </c>
      <c r="B260" s="14" t="s">
        <v>5</v>
      </c>
      <c r="C260" s="14" t="s">
        <v>6</v>
      </c>
      <c r="D260" s="15" t="s">
        <v>7</v>
      </c>
      <c r="E260" s="16" t="s">
        <v>8</v>
      </c>
      <c r="F260" s="17" t="s">
        <v>9</v>
      </c>
    </row>
    <row r="261" spans="1:6" x14ac:dyDescent="0.25">
      <c r="A261" s="55">
        <v>88309</v>
      </c>
      <c r="B261" s="19" t="s">
        <v>1293</v>
      </c>
      <c r="C261" s="20" t="s">
        <v>10</v>
      </c>
      <c r="D261" s="21">
        <v>1.28</v>
      </c>
      <c r="E261" s="22"/>
      <c r="F261" s="23">
        <f>TRUNC(D261*E261,2)</f>
        <v>0</v>
      </c>
    </row>
    <row r="262" spans="1:6" x14ac:dyDescent="0.25">
      <c r="A262" s="55">
        <v>88316</v>
      </c>
      <c r="B262" s="19" t="s">
        <v>1292</v>
      </c>
      <c r="C262" s="20" t="s">
        <v>10</v>
      </c>
      <c r="D262" s="21">
        <v>1.28</v>
      </c>
      <c r="E262" s="22"/>
      <c r="F262" s="23">
        <f t="shared" ref="F262:F264" si="24">TRUNC(D262*E262,2)</f>
        <v>0</v>
      </c>
    </row>
    <row r="263" spans="1:6" x14ac:dyDescent="0.25">
      <c r="A263" s="57">
        <v>370</v>
      </c>
      <c r="B263" s="19" t="s">
        <v>1296</v>
      </c>
      <c r="C263" s="20" t="s">
        <v>28</v>
      </c>
      <c r="D263" s="21">
        <v>0.12</v>
      </c>
      <c r="E263" s="22"/>
      <c r="F263" s="23">
        <f t="shared" si="24"/>
        <v>0</v>
      </c>
    </row>
    <row r="264" spans="1:6" ht="15.75" thickBot="1" x14ac:dyDescent="0.3">
      <c r="A264" s="56">
        <v>1379</v>
      </c>
      <c r="B264" s="19" t="s">
        <v>912</v>
      </c>
      <c r="C264" s="20" t="s">
        <v>179</v>
      </c>
      <c r="D264" s="21">
        <v>14.28</v>
      </c>
      <c r="E264" s="22"/>
      <c r="F264" s="23">
        <f t="shared" si="24"/>
        <v>0</v>
      </c>
    </row>
    <row r="265" spans="1:6" ht="15.75" thickBot="1" x14ac:dyDescent="0.3">
      <c r="A265" s="25"/>
      <c r="B265" s="26"/>
      <c r="C265" s="26"/>
      <c r="D265" s="27"/>
      <c r="E265" s="28" t="s">
        <v>12</v>
      </c>
      <c r="F265" s="29">
        <f>SUM(F261:F264)</f>
        <v>0</v>
      </c>
    </row>
    <row r="266" spans="1:6" ht="15.75" thickBot="1" x14ac:dyDescent="0.3"/>
    <row r="267" spans="1:6" ht="15.75" thickBot="1" x14ac:dyDescent="0.3">
      <c r="A267" s="1"/>
      <c r="B267" s="2" t="s">
        <v>1</v>
      </c>
      <c r="F267" s="30"/>
    </row>
    <row r="268" spans="1:6" ht="15.75" thickBot="1" x14ac:dyDescent="0.3">
      <c r="A268" s="3"/>
      <c r="B268" s="4" t="s">
        <v>2</v>
      </c>
      <c r="E268" s="5" t="s">
        <v>3</v>
      </c>
      <c r="F268" s="6"/>
    </row>
    <row r="269" spans="1:6" ht="23.25" thickBot="1" x14ac:dyDescent="0.3">
      <c r="A269" s="7" t="s">
        <v>746</v>
      </c>
      <c r="B269" s="8" t="s">
        <v>747</v>
      </c>
      <c r="C269" s="9"/>
      <c r="D269" s="10"/>
      <c r="E269" s="11"/>
      <c r="F269" s="12" t="s">
        <v>854</v>
      </c>
    </row>
    <row r="270" spans="1:6" x14ac:dyDescent="0.25">
      <c r="A270" s="13" t="s">
        <v>4</v>
      </c>
      <c r="B270" s="14" t="s">
        <v>5</v>
      </c>
      <c r="C270" s="14" t="s">
        <v>6</v>
      </c>
      <c r="D270" s="15" t="s">
        <v>7</v>
      </c>
      <c r="E270" s="16" t="s">
        <v>8</v>
      </c>
      <c r="F270" s="17" t="s">
        <v>9</v>
      </c>
    </row>
    <row r="271" spans="1:6" x14ac:dyDescent="0.25">
      <c r="A271" s="55">
        <v>88309</v>
      </c>
      <c r="B271" s="19" t="s">
        <v>1293</v>
      </c>
      <c r="C271" s="20" t="s">
        <v>10</v>
      </c>
      <c r="D271" s="21">
        <v>0.8</v>
      </c>
      <c r="E271" s="22"/>
      <c r="F271" s="23">
        <f>TRUNC(D271*E271,2)</f>
        <v>0</v>
      </c>
    </row>
    <row r="272" spans="1:6" x14ac:dyDescent="0.25">
      <c r="A272" s="55">
        <v>88316</v>
      </c>
      <c r="B272" s="19" t="s">
        <v>1292</v>
      </c>
      <c r="C272" s="20" t="s">
        <v>10</v>
      </c>
      <c r="D272" s="21">
        <v>0.4</v>
      </c>
      <c r="E272" s="22"/>
      <c r="F272" s="23">
        <f t="shared" ref="F272:F273" si="25">TRUNC(D272*E272,2)</f>
        <v>0</v>
      </c>
    </row>
    <row r="273" spans="1:6" ht="23.25" thickBot="1" x14ac:dyDescent="0.3">
      <c r="A273" s="57">
        <v>88628</v>
      </c>
      <c r="B273" s="19" t="s">
        <v>1297</v>
      </c>
      <c r="C273" s="20" t="s">
        <v>28</v>
      </c>
      <c r="D273" s="21">
        <v>0.02</v>
      </c>
      <c r="E273" s="22"/>
      <c r="F273" s="23">
        <f t="shared" si="25"/>
        <v>0</v>
      </c>
    </row>
    <row r="274" spans="1:6" ht="15.75" thickBot="1" x14ac:dyDescent="0.3">
      <c r="A274" s="25"/>
      <c r="B274" s="26"/>
      <c r="C274" s="26"/>
      <c r="D274" s="27"/>
      <c r="E274" s="28" t="s">
        <v>12</v>
      </c>
      <c r="F274" s="29">
        <f>SUM(F271:F273)</f>
        <v>0</v>
      </c>
    </row>
    <row r="275" spans="1:6" ht="15.75" thickBot="1" x14ac:dyDescent="0.3"/>
    <row r="276" spans="1:6" ht="15.75" thickBot="1" x14ac:dyDescent="0.3">
      <c r="A276" s="1"/>
      <c r="B276" s="2" t="s">
        <v>1</v>
      </c>
      <c r="F276" s="30"/>
    </row>
    <row r="277" spans="1:6" ht="15.75" thickBot="1" x14ac:dyDescent="0.3">
      <c r="A277" s="3"/>
      <c r="B277" s="4" t="s">
        <v>2</v>
      </c>
      <c r="E277" s="5" t="s">
        <v>3</v>
      </c>
      <c r="F277" s="6"/>
    </row>
    <row r="278" spans="1:6" ht="23.25" thickBot="1" x14ac:dyDescent="0.3">
      <c r="A278" s="7" t="s">
        <v>748</v>
      </c>
      <c r="B278" s="8" t="s">
        <v>749</v>
      </c>
      <c r="C278" s="9"/>
      <c r="D278" s="10"/>
      <c r="E278" s="11"/>
      <c r="F278" s="12" t="s">
        <v>854</v>
      </c>
    </row>
    <row r="279" spans="1:6" x14ac:dyDescent="0.25">
      <c r="A279" s="13" t="s">
        <v>4</v>
      </c>
      <c r="B279" s="14" t="s">
        <v>5</v>
      </c>
      <c r="C279" s="14" t="s">
        <v>6</v>
      </c>
      <c r="D279" s="15" t="s">
        <v>7</v>
      </c>
      <c r="E279" s="16" t="s">
        <v>8</v>
      </c>
      <c r="F279" s="17" t="s">
        <v>9</v>
      </c>
    </row>
    <row r="280" spans="1:6" x14ac:dyDescent="0.25">
      <c r="A280" s="55">
        <v>88441</v>
      </c>
      <c r="B280" s="19" t="s">
        <v>1318</v>
      </c>
      <c r="C280" s="20" t="s">
        <v>10</v>
      </c>
      <c r="D280" s="21">
        <v>0.12</v>
      </c>
      <c r="E280" s="22"/>
      <c r="F280" s="23">
        <f>TRUNC(D280*E280,2)</f>
        <v>0</v>
      </c>
    </row>
    <row r="281" spans="1:6" x14ac:dyDescent="0.25">
      <c r="A281" s="55">
        <v>88316</v>
      </c>
      <c r="B281" s="19" t="s">
        <v>1292</v>
      </c>
      <c r="C281" s="20" t="s">
        <v>10</v>
      </c>
      <c r="D281" s="21">
        <v>0.1</v>
      </c>
      <c r="E281" s="22"/>
      <c r="F281" s="23">
        <f t="shared" ref="F281:F282" si="26">TRUNC(D281*E281,2)</f>
        <v>0</v>
      </c>
    </row>
    <row r="282" spans="1:6" ht="15.75" thickBot="1" x14ac:dyDescent="0.3">
      <c r="A282" s="57">
        <v>7253</v>
      </c>
      <c r="B282" s="19" t="s">
        <v>1320</v>
      </c>
      <c r="C282" s="20" t="s">
        <v>28</v>
      </c>
      <c r="D282" s="21">
        <v>0.05</v>
      </c>
      <c r="E282" s="22"/>
      <c r="F282" s="23">
        <f t="shared" si="26"/>
        <v>0</v>
      </c>
    </row>
    <row r="283" spans="1:6" ht="15.75" thickBot="1" x14ac:dyDescent="0.3">
      <c r="A283" s="25"/>
      <c r="B283" s="26"/>
      <c r="C283" s="26"/>
      <c r="D283" s="27"/>
      <c r="E283" s="28" t="s">
        <v>12</v>
      </c>
      <c r="F283" s="29">
        <f>SUM(F280:F282)</f>
        <v>0</v>
      </c>
    </row>
    <row r="284" spans="1:6" ht="15.75" thickBot="1" x14ac:dyDescent="0.3"/>
    <row r="285" spans="1:6" ht="15.75" thickBot="1" x14ac:dyDescent="0.3">
      <c r="A285" s="1"/>
      <c r="B285" s="2" t="s">
        <v>1</v>
      </c>
      <c r="F285" s="30"/>
    </row>
    <row r="286" spans="1:6" ht="15.75" thickBot="1" x14ac:dyDescent="0.3">
      <c r="A286" s="3"/>
      <c r="B286" s="4" t="s">
        <v>2</v>
      </c>
      <c r="E286" s="5" t="s">
        <v>3</v>
      </c>
      <c r="F286" s="6"/>
    </row>
    <row r="287" spans="1:6" ht="15.75" thickBot="1" x14ac:dyDescent="0.3">
      <c r="A287" s="7" t="s">
        <v>750</v>
      </c>
      <c r="B287" s="8" t="s">
        <v>751</v>
      </c>
      <c r="C287" s="9"/>
      <c r="D287" s="10"/>
      <c r="E287" s="11"/>
      <c r="F287" s="12" t="s">
        <v>854</v>
      </c>
    </row>
    <row r="288" spans="1:6" x14ac:dyDescent="0.25">
      <c r="A288" s="13" t="s">
        <v>4</v>
      </c>
      <c r="B288" s="14" t="s">
        <v>5</v>
      </c>
      <c r="C288" s="14" t="s">
        <v>6</v>
      </c>
      <c r="D288" s="15" t="s">
        <v>7</v>
      </c>
      <c r="E288" s="16" t="s">
        <v>8</v>
      </c>
      <c r="F288" s="17" t="s">
        <v>9</v>
      </c>
    </row>
    <row r="289" spans="1:6" ht="15.75" thickBot="1" x14ac:dyDescent="0.3">
      <c r="A289" s="55">
        <v>88316</v>
      </c>
      <c r="B289" s="19" t="s">
        <v>1292</v>
      </c>
      <c r="C289" s="20" t="s">
        <v>10</v>
      </c>
      <c r="D289" s="21">
        <v>0.23</v>
      </c>
      <c r="E289" s="22"/>
      <c r="F289" s="23">
        <f>TRUNC(D289*E289,2)</f>
        <v>0</v>
      </c>
    </row>
    <row r="290" spans="1:6" ht="15.75" thickBot="1" x14ac:dyDescent="0.3">
      <c r="A290" s="25"/>
      <c r="B290" s="26"/>
      <c r="C290" s="26"/>
      <c r="D290" s="27"/>
      <c r="E290" s="28" t="s">
        <v>12</v>
      </c>
      <c r="F290" s="29">
        <f>SUM(F289:F289)</f>
        <v>0</v>
      </c>
    </row>
    <row r="291" spans="1:6" ht="15.75" thickBot="1" x14ac:dyDescent="0.3"/>
    <row r="292" spans="1:6" ht="15.75" thickBot="1" x14ac:dyDescent="0.3">
      <c r="A292" s="1"/>
      <c r="B292" s="2" t="s">
        <v>1</v>
      </c>
      <c r="F292" s="30"/>
    </row>
    <row r="293" spans="1:6" ht="15.75" thickBot="1" x14ac:dyDescent="0.3">
      <c r="A293" s="3"/>
      <c r="B293" s="4" t="s">
        <v>2</v>
      </c>
      <c r="E293" s="5" t="s">
        <v>3</v>
      </c>
      <c r="F293" s="6"/>
    </row>
    <row r="294" spans="1:6" ht="23.25" thickBot="1" x14ac:dyDescent="0.3">
      <c r="A294" s="7" t="s">
        <v>752</v>
      </c>
      <c r="B294" s="8" t="s">
        <v>753</v>
      </c>
      <c r="C294" s="9"/>
      <c r="D294" s="10"/>
      <c r="E294" s="11"/>
      <c r="F294" s="12" t="s">
        <v>854</v>
      </c>
    </row>
    <row r="295" spans="1:6" x14ac:dyDescent="0.25">
      <c r="A295" s="13" t="s">
        <v>4</v>
      </c>
      <c r="B295" s="14" t="s">
        <v>5</v>
      </c>
      <c r="C295" s="14" t="s">
        <v>6</v>
      </c>
      <c r="D295" s="15" t="s">
        <v>7</v>
      </c>
      <c r="E295" s="16" t="s">
        <v>8</v>
      </c>
      <c r="F295" s="17" t="s">
        <v>9</v>
      </c>
    </row>
    <row r="296" spans="1:6" ht="15.75" thickBot="1" x14ac:dyDescent="0.3">
      <c r="A296" s="55">
        <v>88316</v>
      </c>
      <c r="B296" s="19" t="s">
        <v>1292</v>
      </c>
      <c r="C296" s="20" t="s">
        <v>10</v>
      </c>
      <c r="D296" s="21">
        <v>0.3</v>
      </c>
      <c r="E296" s="22"/>
      <c r="F296" s="23">
        <f>TRUNC(D296*E296,2)</f>
        <v>0</v>
      </c>
    </row>
    <row r="297" spans="1:6" ht="15.75" thickBot="1" x14ac:dyDescent="0.3">
      <c r="A297" s="25"/>
      <c r="B297" s="26"/>
      <c r="C297" s="26"/>
      <c r="D297" s="27"/>
      <c r="E297" s="28" t="s">
        <v>12</v>
      </c>
      <c r="F297" s="29">
        <f>SUM(F296:F296)</f>
        <v>0</v>
      </c>
    </row>
    <row r="298" spans="1:6" ht="15.75" thickBot="1" x14ac:dyDescent="0.3"/>
    <row r="299" spans="1:6" ht="15.75" thickBot="1" x14ac:dyDescent="0.3">
      <c r="A299" s="1"/>
      <c r="B299" s="2" t="s">
        <v>1</v>
      </c>
      <c r="F299" s="30"/>
    </row>
    <row r="300" spans="1:6" ht="15.75" thickBot="1" x14ac:dyDescent="0.3">
      <c r="A300" s="3"/>
      <c r="B300" s="4" t="s">
        <v>2</v>
      </c>
      <c r="E300" s="5" t="s">
        <v>3</v>
      </c>
      <c r="F300" s="6"/>
    </row>
    <row r="301" spans="1:6" ht="23.25" thickBot="1" x14ac:dyDescent="0.3">
      <c r="A301" s="7" t="s">
        <v>754</v>
      </c>
      <c r="B301" s="8" t="s">
        <v>755</v>
      </c>
      <c r="C301" s="9"/>
      <c r="D301" s="10"/>
      <c r="E301" s="11"/>
      <c r="F301" s="12" t="s">
        <v>854</v>
      </c>
    </row>
    <row r="302" spans="1:6" x14ac:dyDescent="0.25">
      <c r="A302" s="13" t="s">
        <v>4</v>
      </c>
      <c r="B302" s="14" t="s">
        <v>5</v>
      </c>
      <c r="C302" s="14" t="s">
        <v>6</v>
      </c>
      <c r="D302" s="15" t="s">
        <v>7</v>
      </c>
      <c r="E302" s="16" t="s">
        <v>8</v>
      </c>
      <c r="F302" s="17" t="s">
        <v>9</v>
      </c>
    </row>
    <row r="303" spans="1:6" ht="15.75" thickBot="1" x14ac:dyDescent="0.3">
      <c r="A303" s="55">
        <v>88316</v>
      </c>
      <c r="B303" s="19" t="s">
        <v>1292</v>
      </c>
      <c r="C303" s="20" t="s">
        <v>10</v>
      </c>
      <c r="D303" s="21">
        <v>0.45</v>
      </c>
      <c r="E303" s="22"/>
      <c r="F303" s="23">
        <f>TRUNC(D303*E303,2)</f>
        <v>0</v>
      </c>
    </row>
    <row r="304" spans="1:6" ht="15.75" thickBot="1" x14ac:dyDescent="0.3">
      <c r="A304" s="25"/>
      <c r="B304" s="26"/>
      <c r="C304" s="26"/>
      <c r="D304" s="27"/>
      <c r="E304" s="28" t="s">
        <v>12</v>
      </c>
      <c r="F304" s="29">
        <f>SUM(F303:F303)</f>
        <v>0</v>
      </c>
    </row>
    <row r="305" spans="1:6" ht="15.75" thickBot="1" x14ac:dyDescent="0.3"/>
    <row r="306" spans="1:6" ht="15.75" thickBot="1" x14ac:dyDescent="0.3">
      <c r="A306" s="1"/>
      <c r="B306" s="2" t="s">
        <v>1</v>
      </c>
      <c r="F306" s="30"/>
    </row>
    <row r="307" spans="1:6" ht="15.75" thickBot="1" x14ac:dyDescent="0.3">
      <c r="A307" s="3"/>
      <c r="B307" s="4" t="s">
        <v>2</v>
      </c>
      <c r="E307" s="5" t="s">
        <v>3</v>
      </c>
      <c r="F307" s="6"/>
    </row>
    <row r="308" spans="1:6" ht="15.75" thickBot="1" x14ac:dyDescent="0.3">
      <c r="A308" s="7" t="s">
        <v>756</v>
      </c>
      <c r="B308" s="8" t="s">
        <v>1322</v>
      </c>
      <c r="C308" s="9"/>
      <c r="D308" s="10"/>
      <c r="E308" s="11"/>
      <c r="F308" s="12" t="s">
        <v>854</v>
      </c>
    </row>
    <row r="309" spans="1:6" x14ac:dyDescent="0.25">
      <c r="A309" s="13" t="s">
        <v>4</v>
      </c>
      <c r="B309" s="14" t="s">
        <v>5</v>
      </c>
      <c r="C309" s="14" t="s">
        <v>6</v>
      </c>
      <c r="D309" s="15" t="s">
        <v>7</v>
      </c>
      <c r="E309" s="16" t="s">
        <v>8</v>
      </c>
      <c r="F309" s="17" t="s">
        <v>9</v>
      </c>
    </row>
    <row r="310" spans="1:6" ht="15.75" thickBot="1" x14ac:dyDescent="0.3">
      <c r="A310" s="55">
        <v>88316</v>
      </c>
      <c r="B310" s="19" t="s">
        <v>1292</v>
      </c>
      <c r="C310" s="20" t="s">
        <v>10</v>
      </c>
      <c r="D310" s="21">
        <v>0.43</v>
      </c>
      <c r="E310" s="22"/>
      <c r="F310" s="23">
        <f>TRUNC(D310*E310,2)</f>
        <v>0</v>
      </c>
    </row>
    <row r="311" spans="1:6" ht="15.75" thickBot="1" x14ac:dyDescent="0.3">
      <c r="A311" s="25"/>
      <c r="B311" s="26"/>
      <c r="C311" s="26"/>
      <c r="D311" s="27"/>
      <c r="E311" s="28" t="s">
        <v>12</v>
      </c>
      <c r="F311" s="29">
        <f>SUM(F310:F310)</f>
        <v>0</v>
      </c>
    </row>
    <row r="312" spans="1:6" ht="15.75" thickBot="1" x14ac:dyDescent="0.3"/>
    <row r="313" spans="1:6" ht="15.75" thickBot="1" x14ac:dyDescent="0.3">
      <c r="A313" s="1"/>
      <c r="B313" s="2" t="s">
        <v>1</v>
      </c>
      <c r="F313" s="30"/>
    </row>
    <row r="314" spans="1:6" ht="15.75" thickBot="1" x14ac:dyDescent="0.3">
      <c r="A314" s="3"/>
      <c r="B314" s="4" t="s">
        <v>2</v>
      </c>
      <c r="E314" s="5" t="s">
        <v>3</v>
      </c>
      <c r="F314" s="6"/>
    </row>
    <row r="315" spans="1:6" ht="15.75" thickBot="1" x14ac:dyDescent="0.3">
      <c r="A315" s="7" t="s">
        <v>757</v>
      </c>
      <c r="B315" s="8" t="s">
        <v>758</v>
      </c>
      <c r="C315" s="9"/>
      <c r="D315" s="10"/>
      <c r="E315" s="11"/>
      <c r="F315" s="12" t="s">
        <v>854</v>
      </c>
    </row>
    <row r="316" spans="1:6" x14ac:dyDescent="0.25">
      <c r="A316" s="13" t="s">
        <v>4</v>
      </c>
      <c r="B316" s="14" t="s">
        <v>5</v>
      </c>
      <c r="C316" s="14" t="s">
        <v>6</v>
      </c>
      <c r="D316" s="15" t="s">
        <v>7</v>
      </c>
      <c r="E316" s="16" t="s">
        <v>8</v>
      </c>
      <c r="F316" s="17" t="s">
        <v>9</v>
      </c>
    </row>
    <row r="317" spans="1:6" ht="15.75" thickBot="1" x14ac:dyDescent="0.3">
      <c r="A317" s="55">
        <v>88316</v>
      </c>
      <c r="B317" s="19" t="s">
        <v>1292</v>
      </c>
      <c r="C317" s="20" t="s">
        <v>10</v>
      </c>
      <c r="D317" s="21">
        <v>0.43</v>
      </c>
      <c r="E317" s="22"/>
      <c r="F317" s="23">
        <f>TRUNC(D317*E317,2)</f>
        <v>0</v>
      </c>
    </row>
    <row r="318" spans="1:6" ht="15.75" thickBot="1" x14ac:dyDescent="0.3">
      <c r="A318" s="25"/>
      <c r="B318" s="26"/>
      <c r="C318" s="26"/>
      <c r="D318" s="27"/>
      <c r="E318" s="28" t="s">
        <v>12</v>
      </c>
      <c r="F318" s="29">
        <f>SUM(F317:F317)</f>
        <v>0</v>
      </c>
    </row>
    <row r="319" spans="1:6" ht="15.75" thickBot="1" x14ac:dyDescent="0.3"/>
    <row r="320" spans="1:6" ht="15.75" thickBot="1" x14ac:dyDescent="0.3">
      <c r="A320" s="1"/>
      <c r="B320" s="2" t="s">
        <v>1</v>
      </c>
      <c r="F320" s="30"/>
    </row>
    <row r="321" spans="1:6" ht="15.75" thickBot="1" x14ac:dyDescent="0.3">
      <c r="A321" s="3"/>
      <c r="B321" s="4" t="s">
        <v>2</v>
      </c>
      <c r="E321" s="5" t="s">
        <v>3</v>
      </c>
      <c r="F321" s="6"/>
    </row>
    <row r="322" spans="1:6" ht="15.75" thickBot="1" x14ac:dyDescent="0.3">
      <c r="A322" s="7" t="s">
        <v>759</v>
      </c>
      <c r="B322" s="8" t="s">
        <v>760</v>
      </c>
      <c r="C322" s="9"/>
      <c r="D322" s="10"/>
      <c r="E322" s="11"/>
      <c r="F322" s="12" t="s">
        <v>854</v>
      </c>
    </row>
    <row r="323" spans="1:6" x14ac:dyDescent="0.25">
      <c r="A323" s="13" t="s">
        <v>4</v>
      </c>
      <c r="B323" s="14" t="s">
        <v>5</v>
      </c>
      <c r="C323" s="14" t="s">
        <v>6</v>
      </c>
      <c r="D323" s="15" t="s">
        <v>7</v>
      </c>
      <c r="E323" s="16" t="s">
        <v>8</v>
      </c>
      <c r="F323" s="17" t="s">
        <v>9</v>
      </c>
    </row>
    <row r="324" spans="1:6" ht="15.75" thickBot="1" x14ac:dyDescent="0.3">
      <c r="A324" s="55">
        <v>88316</v>
      </c>
      <c r="B324" s="19" t="s">
        <v>1292</v>
      </c>
      <c r="C324" s="20" t="s">
        <v>10</v>
      </c>
      <c r="D324" s="21">
        <v>0.2</v>
      </c>
      <c r="E324" s="22"/>
      <c r="F324" s="23">
        <f>TRUNC(D324*E324,2)</f>
        <v>0</v>
      </c>
    </row>
    <row r="325" spans="1:6" ht="15.75" thickBot="1" x14ac:dyDescent="0.3">
      <c r="A325" s="25"/>
      <c r="B325" s="26"/>
      <c r="C325" s="26"/>
      <c r="D325" s="27"/>
      <c r="E325" s="28" t="s">
        <v>12</v>
      </c>
      <c r="F325" s="29">
        <f>SUM(F324:F324)</f>
        <v>0</v>
      </c>
    </row>
    <row r="326" spans="1:6" ht="15.75" thickBot="1" x14ac:dyDescent="0.3"/>
    <row r="327" spans="1:6" ht="15.75" thickBot="1" x14ac:dyDescent="0.3">
      <c r="A327" s="1"/>
      <c r="B327" s="2" t="s">
        <v>1</v>
      </c>
      <c r="F327" s="30"/>
    </row>
    <row r="328" spans="1:6" ht="15.75" thickBot="1" x14ac:dyDescent="0.3">
      <c r="A328" s="3"/>
      <c r="B328" s="4" t="s">
        <v>2</v>
      </c>
      <c r="E328" s="5" t="s">
        <v>3</v>
      </c>
      <c r="F328" s="6"/>
    </row>
    <row r="329" spans="1:6" ht="15.75" thickBot="1" x14ac:dyDescent="0.3">
      <c r="A329" s="7" t="s">
        <v>761</v>
      </c>
      <c r="B329" s="8" t="s">
        <v>762</v>
      </c>
      <c r="C329" s="9"/>
      <c r="D329" s="10"/>
      <c r="E329" s="11"/>
      <c r="F329" s="12" t="s">
        <v>854</v>
      </c>
    </row>
    <row r="330" spans="1:6" x14ac:dyDescent="0.25">
      <c r="A330" s="13" t="s">
        <v>4</v>
      </c>
      <c r="B330" s="14" t="s">
        <v>5</v>
      </c>
      <c r="C330" s="14" t="s">
        <v>6</v>
      </c>
      <c r="D330" s="15" t="s">
        <v>7</v>
      </c>
      <c r="E330" s="16" t="s">
        <v>8</v>
      </c>
      <c r="F330" s="17" t="s">
        <v>9</v>
      </c>
    </row>
    <row r="331" spans="1:6" ht="15.75" thickBot="1" x14ac:dyDescent="0.3">
      <c r="A331" s="55">
        <v>88316</v>
      </c>
      <c r="B331" s="19" t="s">
        <v>1292</v>
      </c>
      <c r="C331" s="20" t="s">
        <v>10</v>
      </c>
      <c r="D331" s="21">
        <v>0.3</v>
      </c>
      <c r="E331" s="22"/>
      <c r="F331" s="23">
        <f>TRUNC(D331*E331,2)</f>
        <v>0</v>
      </c>
    </row>
    <row r="332" spans="1:6" ht="15.75" thickBot="1" x14ac:dyDescent="0.3">
      <c r="A332" s="25"/>
      <c r="B332" s="26"/>
      <c r="C332" s="26"/>
      <c r="D332" s="27"/>
      <c r="E332" s="28" t="s">
        <v>12</v>
      </c>
      <c r="F332" s="29">
        <f>SUM(F331:F331)</f>
        <v>0</v>
      </c>
    </row>
    <row r="333" spans="1:6" ht="15.75" thickBot="1" x14ac:dyDescent="0.3"/>
    <row r="334" spans="1:6" ht="15.75" thickBot="1" x14ac:dyDescent="0.3">
      <c r="A334" s="1"/>
      <c r="B334" s="2" t="s">
        <v>1</v>
      </c>
      <c r="F334" s="30"/>
    </row>
    <row r="335" spans="1:6" ht="15.75" thickBot="1" x14ac:dyDescent="0.3">
      <c r="A335" s="3"/>
      <c r="B335" s="4" t="s">
        <v>2</v>
      </c>
      <c r="E335" s="5" t="s">
        <v>3</v>
      </c>
      <c r="F335" s="6"/>
    </row>
    <row r="336" spans="1:6" ht="23.25" thickBot="1" x14ac:dyDescent="0.3">
      <c r="A336" s="7" t="s">
        <v>763</v>
      </c>
      <c r="B336" s="8" t="s">
        <v>764</v>
      </c>
      <c r="C336" s="9"/>
      <c r="D336" s="10"/>
      <c r="E336" s="11"/>
      <c r="F336" s="12" t="s">
        <v>854</v>
      </c>
    </row>
    <row r="337" spans="1:6" x14ac:dyDescent="0.25">
      <c r="A337" s="13" t="s">
        <v>4</v>
      </c>
      <c r="B337" s="14" t="s">
        <v>5</v>
      </c>
      <c r="C337" s="14" t="s">
        <v>6</v>
      </c>
      <c r="D337" s="15" t="s">
        <v>7</v>
      </c>
      <c r="E337" s="16" t="s">
        <v>8</v>
      </c>
      <c r="F337" s="17" t="s">
        <v>9</v>
      </c>
    </row>
    <row r="338" spans="1:6" ht="15.75" thickBot="1" x14ac:dyDescent="0.3">
      <c r="A338" s="55">
        <v>88316</v>
      </c>
      <c r="B338" s="19" t="s">
        <v>1292</v>
      </c>
      <c r="C338" s="20" t="s">
        <v>10</v>
      </c>
      <c r="D338" s="21">
        <v>0.35</v>
      </c>
      <c r="E338" s="22"/>
      <c r="F338" s="23">
        <f>TRUNC(D338*E338,2)</f>
        <v>0</v>
      </c>
    </row>
    <row r="339" spans="1:6" ht="15.75" thickBot="1" x14ac:dyDescent="0.3">
      <c r="A339" s="25"/>
      <c r="B339" s="26"/>
      <c r="C339" s="26"/>
      <c r="D339" s="27"/>
      <c r="E339" s="28" t="s">
        <v>12</v>
      </c>
      <c r="F339" s="29">
        <f>SUM(F338:F338)</f>
        <v>0</v>
      </c>
    </row>
    <row r="340" spans="1:6" ht="15.75" thickBot="1" x14ac:dyDescent="0.3"/>
    <row r="341" spans="1:6" ht="15.75" thickBot="1" x14ac:dyDescent="0.3">
      <c r="A341" s="1"/>
      <c r="B341" s="2" t="s">
        <v>1</v>
      </c>
      <c r="F341" s="30"/>
    </row>
    <row r="342" spans="1:6" ht="15.75" thickBot="1" x14ac:dyDescent="0.3">
      <c r="A342" s="3"/>
      <c r="B342" s="4" t="s">
        <v>2</v>
      </c>
      <c r="E342" s="5" t="s">
        <v>3</v>
      </c>
      <c r="F342" s="6"/>
    </row>
    <row r="343" spans="1:6" ht="23.25" thickBot="1" x14ac:dyDescent="0.3">
      <c r="A343" s="7" t="s">
        <v>765</v>
      </c>
      <c r="B343" s="8" t="s">
        <v>766</v>
      </c>
      <c r="C343" s="9"/>
      <c r="D343" s="10"/>
      <c r="E343" s="11"/>
      <c r="F343" s="12" t="s">
        <v>854</v>
      </c>
    </row>
    <row r="344" spans="1:6" x14ac:dyDescent="0.25">
      <c r="A344" s="13" t="s">
        <v>4</v>
      </c>
      <c r="B344" s="14" t="s">
        <v>5</v>
      </c>
      <c r="C344" s="14" t="s">
        <v>6</v>
      </c>
      <c r="D344" s="15" t="s">
        <v>7</v>
      </c>
      <c r="E344" s="16" t="s">
        <v>8</v>
      </c>
      <c r="F344" s="17" t="s">
        <v>9</v>
      </c>
    </row>
    <row r="345" spans="1:6" ht="15.75" thickBot="1" x14ac:dyDescent="0.3">
      <c r="A345" s="55">
        <v>88316</v>
      </c>
      <c r="B345" s="19" t="s">
        <v>1292</v>
      </c>
      <c r="C345" s="20" t="s">
        <v>10</v>
      </c>
      <c r="D345" s="21">
        <v>0.56000000000000005</v>
      </c>
      <c r="E345" s="22"/>
      <c r="F345" s="23">
        <f>TRUNC(D345*E345,2)</f>
        <v>0</v>
      </c>
    </row>
    <row r="346" spans="1:6" ht="15.75" thickBot="1" x14ac:dyDescent="0.3">
      <c r="A346" s="25"/>
      <c r="B346" s="26"/>
      <c r="C346" s="26"/>
      <c r="D346" s="27"/>
      <c r="E346" s="28" t="s">
        <v>12</v>
      </c>
      <c r="F346" s="29">
        <f>SUM(F345:F345)</f>
        <v>0</v>
      </c>
    </row>
    <row r="347" spans="1:6" ht="15.75" thickBot="1" x14ac:dyDescent="0.3"/>
    <row r="348" spans="1:6" ht="15.75" thickBot="1" x14ac:dyDescent="0.3">
      <c r="A348" s="1"/>
      <c r="B348" s="2" t="s">
        <v>1</v>
      </c>
      <c r="F348" s="30"/>
    </row>
    <row r="349" spans="1:6" ht="15.75" thickBot="1" x14ac:dyDescent="0.3">
      <c r="A349" s="3"/>
      <c r="B349" s="4" t="s">
        <v>2</v>
      </c>
      <c r="E349" s="5" t="s">
        <v>3</v>
      </c>
      <c r="F349" s="6"/>
    </row>
    <row r="350" spans="1:6" ht="15.75" thickBot="1" x14ac:dyDescent="0.3">
      <c r="A350" s="7" t="s">
        <v>767</v>
      </c>
      <c r="B350" s="8" t="s">
        <v>768</v>
      </c>
      <c r="C350" s="9"/>
      <c r="D350" s="10"/>
      <c r="E350" s="11"/>
      <c r="F350" s="12" t="s">
        <v>47</v>
      </c>
    </row>
    <row r="351" spans="1:6" x14ac:dyDescent="0.25">
      <c r="A351" s="13" t="s">
        <v>4</v>
      </c>
      <c r="B351" s="14" t="s">
        <v>5</v>
      </c>
      <c r="C351" s="14" t="s">
        <v>6</v>
      </c>
      <c r="D351" s="15" t="s">
        <v>7</v>
      </c>
      <c r="E351" s="16" t="s">
        <v>8</v>
      </c>
      <c r="F351" s="17" t="s">
        <v>9</v>
      </c>
    </row>
    <row r="352" spans="1:6" ht="15.75" thickBot="1" x14ac:dyDescent="0.3">
      <c r="A352" s="55">
        <v>88316</v>
      </c>
      <c r="B352" s="19" t="s">
        <v>1292</v>
      </c>
      <c r="C352" s="20" t="s">
        <v>10</v>
      </c>
      <c r="D352" s="21">
        <v>0.44</v>
      </c>
      <c r="E352" s="22"/>
      <c r="F352" s="23">
        <f>TRUNC(D352*E352,2)</f>
        <v>0</v>
      </c>
    </row>
    <row r="353" spans="1:6" ht="15.75" thickBot="1" x14ac:dyDescent="0.3">
      <c r="A353" s="25"/>
      <c r="B353" s="26"/>
      <c r="C353" s="26"/>
      <c r="D353" s="27"/>
      <c r="E353" s="28" t="s">
        <v>12</v>
      </c>
      <c r="F353" s="29">
        <f>SUM(F352:F352)</f>
        <v>0</v>
      </c>
    </row>
    <row r="354" spans="1:6" ht="15.75" thickBot="1" x14ac:dyDescent="0.3"/>
    <row r="355" spans="1:6" ht="15.75" thickBot="1" x14ac:dyDescent="0.3">
      <c r="A355" s="1"/>
      <c r="B355" s="2" t="s">
        <v>1</v>
      </c>
      <c r="F355" s="30"/>
    </row>
    <row r="356" spans="1:6" ht="15.75" thickBot="1" x14ac:dyDescent="0.3">
      <c r="A356" s="3"/>
      <c r="B356" s="4" t="s">
        <v>2</v>
      </c>
      <c r="E356" s="5" t="s">
        <v>3</v>
      </c>
      <c r="F356" s="6"/>
    </row>
    <row r="357" spans="1:6" ht="15.75" thickBot="1" x14ac:dyDescent="0.3">
      <c r="A357" s="7" t="s">
        <v>769</v>
      </c>
      <c r="B357" s="8" t="s">
        <v>770</v>
      </c>
      <c r="C357" s="9"/>
      <c r="D357" s="10"/>
      <c r="E357" s="11"/>
      <c r="F357" s="12" t="s">
        <v>47</v>
      </c>
    </row>
    <row r="358" spans="1:6" x14ac:dyDescent="0.25">
      <c r="A358" s="13" t="s">
        <v>4</v>
      </c>
      <c r="B358" s="14" t="s">
        <v>5</v>
      </c>
      <c r="C358" s="14" t="s">
        <v>6</v>
      </c>
      <c r="D358" s="15" t="s">
        <v>7</v>
      </c>
      <c r="E358" s="16" t="s">
        <v>8</v>
      </c>
      <c r="F358" s="17" t="s">
        <v>9</v>
      </c>
    </row>
    <row r="359" spans="1:6" ht="15.75" thickBot="1" x14ac:dyDescent="0.3">
      <c r="A359" s="55">
        <v>88316</v>
      </c>
      <c r="B359" s="19" t="s">
        <v>1292</v>
      </c>
      <c r="C359" s="20" t="s">
        <v>10</v>
      </c>
      <c r="D359" s="21">
        <v>0.48</v>
      </c>
      <c r="E359" s="22"/>
      <c r="F359" s="23">
        <f>TRUNC(D359*E359,2)</f>
        <v>0</v>
      </c>
    </row>
    <row r="360" spans="1:6" ht="15.75" thickBot="1" x14ac:dyDescent="0.3">
      <c r="A360" s="25"/>
      <c r="B360" s="26"/>
      <c r="C360" s="26"/>
      <c r="D360" s="27"/>
      <c r="E360" s="28" t="s">
        <v>12</v>
      </c>
      <c r="F360" s="29">
        <f>SUM(F359:F359)</f>
        <v>0</v>
      </c>
    </row>
    <row r="361" spans="1:6" ht="15.75" thickBot="1" x14ac:dyDescent="0.3"/>
    <row r="362" spans="1:6" ht="15.75" thickBot="1" x14ac:dyDescent="0.3">
      <c r="A362" s="1"/>
      <c r="B362" s="2" t="s">
        <v>1</v>
      </c>
      <c r="F362" s="30"/>
    </row>
    <row r="363" spans="1:6" ht="15.75" thickBot="1" x14ac:dyDescent="0.3">
      <c r="A363" s="3"/>
      <c r="B363" s="4" t="s">
        <v>2</v>
      </c>
      <c r="E363" s="5" t="s">
        <v>3</v>
      </c>
      <c r="F363" s="6"/>
    </row>
    <row r="364" spans="1:6" ht="34.5" thickBot="1" x14ac:dyDescent="0.3">
      <c r="A364" s="7" t="s">
        <v>771</v>
      </c>
      <c r="B364" s="8" t="s">
        <v>772</v>
      </c>
      <c r="C364" s="9"/>
      <c r="D364" s="10"/>
      <c r="E364" s="11"/>
      <c r="F364" s="12" t="s">
        <v>831</v>
      </c>
    </row>
    <row r="365" spans="1:6" x14ac:dyDescent="0.25">
      <c r="A365" s="13" t="s">
        <v>4</v>
      </c>
      <c r="B365" s="14" t="s">
        <v>5</v>
      </c>
      <c r="C365" s="14" t="s">
        <v>6</v>
      </c>
      <c r="D365" s="15" t="s">
        <v>7</v>
      </c>
      <c r="E365" s="16" t="s">
        <v>8</v>
      </c>
      <c r="F365" s="17" t="s">
        <v>9</v>
      </c>
    </row>
    <row r="366" spans="1:6" x14ac:dyDescent="0.25">
      <c r="A366" s="55">
        <v>88309</v>
      </c>
      <c r="B366" s="19" t="s">
        <v>1293</v>
      </c>
      <c r="C366" s="20" t="s">
        <v>10</v>
      </c>
      <c r="D366" s="21">
        <v>0.8</v>
      </c>
      <c r="E366" s="22"/>
      <c r="F366" s="23">
        <f>TRUNC(D366*E366,2)</f>
        <v>0</v>
      </c>
    </row>
    <row r="367" spans="1:6" x14ac:dyDescent="0.25">
      <c r="A367" s="55">
        <v>88316</v>
      </c>
      <c r="B367" s="19" t="s">
        <v>1292</v>
      </c>
      <c r="C367" s="20" t="s">
        <v>10</v>
      </c>
      <c r="D367" s="21">
        <v>0.4</v>
      </c>
      <c r="E367" s="22"/>
      <c r="F367" s="23">
        <f t="shared" ref="F367:F373" si="27">TRUNC(D367*E367,2)</f>
        <v>0</v>
      </c>
    </row>
    <row r="368" spans="1:6" ht="22.5" x14ac:dyDescent="0.25">
      <c r="A368" s="55">
        <v>94963</v>
      </c>
      <c r="B368" s="19" t="s">
        <v>1317</v>
      </c>
      <c r="C368" s="20" t="s">
        <v>28</v>
      </c>
      <c r="D368" s="21">
        <v>0.23</v>
      </c>
      <c r="E368" s="22"/>
      <c r="F368" s="23">
        <f t="shared" si="27"/>
        <v>0</v>
      </c>
    </row>
    <row r="369" spans="1:6" ht="22.5" x14ac:dyDescent="0.25">
      <c r="A369" s="55" t="s">
        <v>310</v>
      </c>
      <c r="B369" s="19" t="s">
        <v>311</v>
      </c>
      <c r="C369" s="20" t="s">
        <v>178</v>
      </c>
      <c r="D369" s="21">
        <v>1.35</v>
      </c>
      <c r="E369" s="22"/>
      <c r="F369" s="23">
        <f t="shared" si="27"/>
        <v>0</v>
      </c>
    </row>
    <row r="370" spans="1:6" ht="22.5" x14ac:dyDescent="0.25">
      <c r="A370" s="57">
        <v>7155</v>
      </c>
      <c r="B370" s="19" t="s">
        <v>1130</v>
      </c>
      <c r="C370" s="20" t="s">
        <v>178</v>
      </c>
      <c r="D370" s="21">
        <v>2.9</v>
      </c>
      <c r="E370" s="22"/>
      <c r="F370" s="23">
        <f t="shared" si="27"/>
        <v>0</v>
      </c>
    </row>
    <row r="371" spans="1:6" x14ac:dyDescent="0.25">
      <c r="A371" s="57" t="s">
        <v>298</v>
      </c>
      <c r="B371" s="19" t="s">
        <v>299</v>
      </c>
      <c r="C371" s="20" t="s">
        <v>28</v>
      </c>
      <c r="D371" s="21">
        <v>0.155</v>
      </c>
      <c r="E371" s="22"/>
      <c r="F371" s="23">
        <f t="shared" si="27"/>
        <v>0</v>
      </c>
    </row>
    <row r="372" spans="1:6" x14ac:dyDescent="0.25">
      <c r="A372" s="57" t="s">
        <v>1305</v>
      </c>
      <c r="B372" s="19" t="s">
        <v>1306</v>
      </c>
      <c r="C372" s="20" t="s">
        <v>178</v>
      </c>
      <c r="D372" s="21">
        <v>2.4</v>
      </c>
      <c r="E372" s="22"/>
      <c r="F372" s="23">
        <f t="shared" si="27"/>
        <v>0</v>
      </c>
    </row>
    <row r="373" spans="1:6" ht="23.25" thickBot="1" x14ac:dyDescent="0.3">
      <c r="A373" s="18" t="s">
        <v>653</v>
      </c>
      <c r="B373" s="19" t="s">
        <v>1323</v>
      </c>
      <c r="C373" s="20" t="s">
        <v>178</v>
      </c>
      <c r="D373" s="21">
        <v>1.44</v>
      </c>
      <c r="E373" s="22"/>
      <c r="F373" s="23">
        <f t="shared" si="27"/>
        <v>0</v>
      </c>
    </row>
    <row r="374" spans="1:6" ht="15.75" thickBot="1" x14ac:dyDescent="0.3">
      <c r="A374" s="25"/>
      <c r="B374" s="26"/>
      <c r="C374" s="26"/>
      <c r="D374" s="27"/>
      <c r="E374" s="28" t="s">
        <v>12</v>
      </c>
      <c r="F374" s="29">
        <f>SUM(F366:F373)</f>
        <v>0</v>
      </c>
    </row>
    <row r="375" spans="1:6" ht="15.75" thickBot="1" x14ac:dyDescent="0.3"/>
    <row r="376" spans="1:6" ht="15.75" thickBot="1" x14ac:dyDescent="0.3">
      <c r="A376" s="1"/>
      <c r="B376" s="2" t="s">
        <v>1</v>
      </c>
      <c r="F376" s="30"/>
    </row>
    <row r="377" spans="1:6" ht="15.75" thickBot="1" x14ac:dyDescent="0.3">
      <c r="A377" s="3"/>
      <c r="B377" s="4" t="s">
        <v>2</v>
      </c>
      <c r="E377" s="5" t="s">
        <v>3</v>
      </c>
      <c r="F377" s="6"/>
    </row>
    <row r="378" spans="1:6" ht="34.5" thickBot="1" x14ac:dyDescent="0.3">
      <c r="A378" s="7" t="s">
        <v>773</v>
      </c>
      <c r="B378" s="8" t="s">
        <v>774</v>
      </c>
      <c r="C378" s="9"/>
      <c r="D378" s="10"/>
      <c r="E378" s="11"/>
      <c r="F378" s="12" t="s">
        <v>831</v>
      </c>
    </row>
    <row r="379" spans="1:6" x14ac:dyDescent="0.25">
      <c r="A379" s="13" t="s">
        <v>4</v>
      </c>
      <c r="B379" s="14" t="s">
        <v>5</v>
      </c>
      <c r="C379" s="14" t="s">
        <v>6</v>
      </c>
      <c r="D379" s="15" t="s">
        <v>7</v>
      </c>
      <c r="E379" s="16" t="s">
        <v>8</v>
      </c>
      <c r="F379" s="17" t="s">
        <v>9</v>
      </c>
    </row>
    <row r="380" spans="1:6" x14ac:dyDescent="0.25">
      <c r="A380" s="55">
        <v>88309</v>
      </c>
      <c r="B380" s="19" t="s">
        <v>1293</v>
      </c>
      <c r="C380" s="20" t="s">
        <v>10</v>
      </c>
      <c r="D380" s="21">
        <v>0.8</v>
      </c>
      <c r="E380" s="22"/>
      <c r="F380" s="23">
        <f>TRUNC(D380*E380,2)</f>
        <v>0</v>
      </c>
    </row>
    <row r="381" spans="1:6" x14ac:dyDescent="0.25">
      <c r="A381" s="55">
        <v>88316</v>
      </c>
      <c r="B381" s="19" t="s">
        <v>1292</v>
      </c>
      <c r="C381" s="20" t="s">
        <v>10</v>
      </c>
      <c r="D381" s="21">
        <v>0.4</v>
      </c>
      <c r="E381" s="22"/>
      <c r="F381" s="23">
        <f t="shared" ref="F381:F386" si="28">TRUNC(D381*E381,2)</f>
        <v>0</v>
      </c>
    </row>
    <row r="382" spans="1:6" ht="22.5" x14ac:dyDescent="0.25">
      <c r="A382" s="55">
        <v>94963</v>
      </c>
      <c r="B382" s="19" t="s">
        <v>1317</v>
      </c>
      <c r="C382" s="20" t="s">
        <v>28</v>
      </c>
      <c r="D382" s="21">
        <v>0.23</v>
      </c>
      <c r="E382" s="22"/>
      <c r="F382" s="23">
        <f t="shared" si="28"/>
        <v>0</v>
      </c>
    </row>
    <row r="383" spans="1:6" ht="22.5" x14ac:dyDescent="0.25">
      <c r="A383" s="55" t="s">
        <v>310</v>
      </c>
      <c r="B383" s="19" t="s">
        <v>311</v>
      </c>
      <c r="C383" s="20" t="s">
        <v>178</v>
      </c>
      <c r="D383" s="21">
        <v>1.35</v>
      </c>
      <c r="E383" s="22"/>
      <c r="F383" s="23">
        <f t="shared" si="28"/>
        <v>0</v>
      </c>
    </row>
    <row r="384" spans="1:6" ht="22.5" x14ac:dyDescent="0.25">
      <c r="A384" s="57">
        <v>7155</v>
      </c>
      <c r="B384" s="19" t="s">
        <v>1130</v>
      </c>
      <c r="C384" s="20" t="s">
        <v>178</v>
      </c>
      <c r="D384" s="21">
        <v>2.95</v>
      </c>
      <c r="E384" s="22"/>
      <c r="F384" s="23">
        <f t="shared" si="28"/>
        <v>0</v>
      </c>
    </row>
    <row r="385" spans="1:6" x14ac:dyDescent="0.25">
      <c r="A385" s="57" t="s">
        <v>298</v>
      </c>
      <c r="B385" s="19" t="s">
        <v>299</v>
      </c>
      <c r="C385" s="20" t="s">
        <v>28</v>
      </c>
      <c r="D385" s="21">
        <v>0.1522</v>
      </c>
      <c r="E385" s="22"/>
      <c r="F385" s="23">
        <f t="shared" si="28"/>
        <v>0</v>
      </c>
    </row>
    <row r="386" spans="1:6" ht="15.75" thickBot="1" x14ac:dyDescent="0.3">
      <c r="A386" s="57" t="s">
        <v>1305</v>
      </c>
      <c r="B386" s="19" t="s">
        <v>1306</v>
      </c>
      <c r="C386" s="20" t="s">
        <v>178</v>
      </c>
      <c r="D386" s="21">
        <v>0.48</v>
      </c>
      <c r="E386" s="22"/>
      <c r="F386" s="23">
        <f t="shared" si="28"/>
        <v>0</v>
      </c>
    </row>
    <row r="387" spans="1:6" ht="15.75" thickBot="1" x14ac:dyDescent="0.3">
      <c r="A387" s="25"/>
      <c r="B387" s="26"/>
      <c r="C387" s="26"/>
      <c r="D387" s="27"/>
      <c r="E387" s="28" t="s">
        <v>12</v>
      </c>
      <c r="F387" s="29">
        <f>SUM(F380:F386)</f>
        <v>0</v>
      </c>
    </row>
    <row r="388" spans="1:6" ht="15.75" thickBot="1" x14ac:dyDescent="0.3"/>
    <row r="389" spans="1:6" ht="15.75" thickBot="1" x14ac:dyDescent="0.3">
      <c r="A389" s="1"/>
      <c r="B389" s="2" t="s">
        <v>1</v>
      </c>
      <c r="F389" s="30"/>
    </row>
    <row r="390" spans="1:6" ht="15.75" thickBot="1" x14ac:dyDescent="0.3">
      <c r="A390" s="3"/>
      <c r="B390" s="4" t="s">
        <v>2</v>
      </c>
      <c r="E390" s="5" t="s">
        <v>3</v>
      </c>
      <c r="F390" s="6"/>
    </row>
    <row r="391" spans="1:6" ht="34.5" thickBot="1" x14ac:dyDescent="0.3">
      <c r="A391" s="7" t="s">
        <v>775</v>
      </c>
      <c r="B391" s="8" t="s">
        <v>776</v>
      </c>
      <c r="C391" s="9"/>
      <c r="D391" s="10"/>
      <c r="E391" s="11"/>
      <c r="F391" s="12" t="s">
        <v>831</v>
      </c>
    </row>
    <row r="392" spans="1:6" x14ac:dyDescent="0.25">
      <c r="A392" s="13" t="s">
        <v>4</v>
      </c>
      <c r="B392" s="14" t="s">
        <v>5</v>
      </c>
      <c r="C392" s="14" t="s">
        <v>6</v>
      </c>
      <c r="D392" s="15" t="s">
        <v>7</v>
      </c>
      <c r="E392" s="16" t="s">
        <v>8</v>
      </c>
      <c r="F392" s="17" t="s">
        <v>9</v>
      </c>
    </row>
    <row r="393" spans="1:6" x14ac:dyDescent="0.25">
      <c r="A393" s="55">
        <v>88309</v>
      </c>
      <c r="B393" s="19" t="s">
        <v>1293</v>
      </c>
      <c r="C393" s="20" t="s">
        <v>10</v>
      </c>
      <c r="D393" s="21">
        <v>0.8</v>
      </c>
      <c r="E393" s="22"/>
      <c r="F393" s="23">
        <f>TRUNC(D393*E393,2)</f>
        <v>0</v>
      </c>
    </row>
    <row r="394" spans="1:6" x14ac:dyDescent="0.25">
      <c r="A394" s="55">
        <v>88316</v>
      </c>
      <c r="B394" s="19" t="s">
        <v>1292</v>
      </c>
      <c r="C394" s="20" t="s">
        <v>10</v>
      </c>
      <c r="D394" s="21">
        <v>0.4</v>
      </c>
      <c r="E394" s="22"/>
      <c r="F394" s="23">
        <f t="shared" ref="F394:F399" si="29">TRUNC(D394*E394,2)</f>
        <v>0</v>
      </c>
    </row>
    <row r="395" spans="1:6" ht="22.5" x14ac:dyDescent="0.25">
      <c r="A395" s="55">
        <v>94963</v>
      </c>
      <c r="B395" s="19" t="s">
        <v>1317</v>
      </c>
      <c r="C395" s="20" t="s">
        <v>28</v>
      </c>
      <c r="D395" s="21">
        <v>0.122</v>
      </c>
      <c r="E395" s="22"/>
      <c r="F395" s="23">
        <f t="shared" si="29"/>
        <v>0</v>
      </c>
    </row>
    <row r="396" spans="1:6" ht="22.5" x14ac:dyDescent="0.25">
      <c r="A396" s="55" t="s">
        <v>310</v>
      </c>
      <c r="B396" s="19" t="s">
        <v>311</v>
      </c>
      <c r="C396" s="20" t="s">
        <v>178</v>
      </c>
      <c r="D396" s="21">
        <v>1.17</v>
      </c>
      <c r="E396" s="22"/>
      <c r="F396" s="23">
        <f t="shared" si="29"/>
        <v>0</v>
      </c>
    </row>
    <row r="397" spans="1:6" ht="22.5" x14ac:dyDescent="0.25">
      <c r="A397" s="57">
        <v>7155</v>
      </c>
      <c r="B397" s="19" t="s">
        <v>1130</v>
      </c>
      <c r="C397" s="20" t="s">
        <v>178</v>
      </c>
      <c r="D397" s="21">
        <v>2.04</v>
      </c>
      <c r="E397" s="22"/>
      <c r="F397" s="23">
        <f t="shared" si="29"/>
        <v>0</v>
      </c>
    </row>
    <row r="398" spans="1:6" x14ac:dyDescent="0.25">
      <c r="A398" s="57" t="s">
        <v>298</v>
      </c>
      <c r="B398" s="19" t="s">
        <v>299</v>
      </c>
      <c r="C398" s="20" t="s">
        <v>28</v>
      </c>
      <c r="D398" s="21">
        <v>0.10199999999999999</v>
      </c>
      <c r="E398" s="22"/>
      <c r="F398" s="23">
        <f t="shared" si="29"/>
        <v>0</v>
      </c>
    </row>
    <row r="399" spans="1:6" ht="15.75" thickBot="1" x14ac:dyDescent="0.3">
      <c r="A399" s="57" t="s">
        <v>1305</v>
      </c>
      <c r="B399" s="19" t="s">
        <v>1306</v>
      </c>
      <c r="C399" s="20" t="s">
        <v>178</v>
      </c>
      <c r="D399" s="21">
        <v>0.48</v>
      </c>
      <c r="E399" s="22"/>
      <c r="F399" s="23">
        <f t="shared" si="29"/>
        <v>0</v>
      </c>
    </row>
    <row r="400" spans="1:6" ht="15.75" thickBot="1" x14ac:dyDescent="0.3">
      <c r="A400" s="25"/>
      <c r="B400" s="26"/>
      <c r="C400" s="26"/>
      <c r="D400" s="27"/>
      <c r="E400" s="28" t="s">
        <v>12</v>
      </c>
      <c r="F400" s="29">
        <f>SUM(F393:F399)</f>
        <v>0</v>
      </c>
    </row>
    <row r="401" spans="1:6" ht="15.75" thickBot="1" x14ac:dyDescent="0.3"/>
    <row r="402" spans="1:6" ht="15.75" thickBot="1" x14ac:dyDescent="0.3">
      <c r="A402" s="1"/>
      <c r="B402" s="2" t="s">
        <v>1</v>
      </c>
      <c r="F402" s="30"/>
    </row>
    <row r="403" spans="1:6" ht="15.75" thickBot="1" x14ac:dyDescent="0.3">
      <c r="A403" s="3"/>
      <c r="B403" s="4" t="s">
        <v>2</v>
      </c>
      <c r="E403" s="5" t="s">
        <v>3</v>
      </c>
      <c r="F403" s="6"/>
    </row>
    <row r="404" spans="1:6" ht="34.5" thickBot="1" x14ac:dyDescent="0.3">
      <c r="A404" s="7" t="s">
        <v>777</v>
      </c>
      <c r="B404" s="8" t="s">
        <v>778</v>
      </c>
      <c r="C404" s="9"/>
      <c r="D404" s="10"/>
      <c r="E404" s="11"/>
      <c r="F404" s="12" t="s">
        <v>854</v>
      </c>
    </row>
    <row r="405" spans="1:6" x14ac:dyDescent="0.25">
      <c r="A405" s="13" t="s">
        <v>4</v>
      </c>
      <c r="B405" s="14" t="s">
        <v>5</v>
      </c>
      <c r="C405" s="14" t="s">
        <v>6</v>
      </c>
      <c r="D405" s="15" t="s">
        <v>7</v>
      </c>
      <c r="E405" s="16" t="s">
        <v>8</v>
      </c>
      <c r="F405" s="17" t="s">
        <v>9</v>
      </c>
    </row>
    <row r="406" spans="1:6" x14ac:dyDescent="0.25">
      <c r="A406" s="55">
        <v>88245</v>
      </c>
      <c r="B406" s="19" t="s">
        <v>1124</v>
      </c>
      <c r="C406" s="20" t="s">
        <v>10</v>
      </c>
      <c r="D406" s="21">
        <v>3.1E-2</v>
      </c>
      <c r="E406" s="22"/>
      <c r="F406" s="23">
        <f t="shared" ref="F406:F407" si="30">TRUNC(D406*E406,2)</f>
        <v>0</v>
      </c>
    </row>
    <row r="407" spans="1:6" ht="22.5" x14ac:dyDescent="0.25">
      <c r="A407" s="55">
        <v>88238</v>
      </c>
      <c r="B407" s="19" t="s">
        <v>1125</v>
      </c>
      <c r="C407" s="20" t="s">
        <v>10</v>
      </c>
      <c r="D407" s="21">
        <v>1.0999999999999999E-2</v>
      </c>
      <c r="E407" s="22"/>
      <c r="F407" s="23">
        <f t="shared" si="30"/>
        <v>0</v>
      </c>
    </row>
    <row r="408" spans="1:6" ht="22.5" x14ac:dyDescent="0.25">
      <c r="A408" s="55">
        <v>94963</v>
      </c>
      <c r="B408" s="19" t="s">
        <v>1317</v>
      </c>
      <c r="C408" s="20" t="s">
        <v>28</v>
      </c>
      <c r="D408" s="21">
        <v>7.4999999999999997E-2</v>
      </c>
      <c r="E408" s="22"/>
      <c r="F408" s="23">
        <f>TRUNC(D408*E408,2)</f>
        <v>0</v>
      </c>
    </row>
    <row r="409" spans="1:6" ht="22.5" x14ac:dyDescent="0.25">
      <c r="A409" s="55" t="s">
        <v>310</v>
      </c>
      <c r="B409" s="19" t="s">
        <v>311</v>
      </c>
      <c r="C409" s="20" t="s">
        <v>178</v>
      </c>
      <c r="D409" s="21">
        <v>0.11</v>
      </c>
      <c r="E409" s="22"/>
      <c r="F409" s="23">
        <f t="shared" ref="F409:F411" si="31">TRUNC(D409*E409,2)</f>
        <v>0</v>
      </c>
    </row>
    <row r="410" spans="1:6" ht="22.5" x14ac:dyDescent="0.25">
      <c r="A410" s="57">
        <v>7155</v>
      </c>
      <c r="B410" s="19" t="s">
        <v>1130</v>
      </c>
      <c r="C410" s="20" t="s">
        <v>178</v>
      </c>
      <c r="D410" s="21">
        <v>1</v>
      </c>
      <c r="E410" s="22"/>
      <c r="F410" s="23">
        <f t="shared" si="31"/>
        <v>0</v>
      </c>
    </row>
    <row r="411" spans="1:6" ht="15.75" thickBot="1" x14ac:dyDescent="0.3">
      <c r="A411" s="57" t="s">
        <v>298</v>
      </c>
      <c r="B411" s="19" t="s">
        <v>299</v>
      </c>
      <c r="C411" s="20" t="s">
        <v>28</v>
      </c>
      <c r="D411" s="21">
        <v>0.05</v>
      </c>
      <c r="E411" s="22"/>
      <c r="F411" s="23">
        <f t="shared" si="31"/>
        <v>0</v>
      </c>
    </row>
    <row r="412" spans="1:6" ht="15.75" thickBot="1" x14ac:dyDescent="0.3">
      <c r="A412" s="25"/>
      <c r="B412" s="26"/>
      <c r="C412" s="26"/>
      <c r="D412" s="27"/>
      <c r="E412" s="28" t="s">
        <v>12</v>
      </c>
      <c r="F412" s="29">
        <f>SUM(F408:F411)</f>
        <v>0</v>
      </c>
    </row>
    <row r="413" spans="1:6" ht="15.75" thickBot="1" x14ac:dyDescent="0.3"/>
    <row r="414" spans="1:6" ht="15.75" thickBot="1" x14ac:dyDescent="0.3">
      <c r="A414" s="1"/>
      <c r="B414" s="2" t="s">
        <v>1</v>
      </c>
      <c r="F414" s="30" t="s">
        <v>1324</v>
      </c>
    </row>
    <row r="415" spans="1:6" ht="15.75" thickBot="1" x14ac:dyDescent="0.3">
      <c r="A415" s="3"/>
      <c r="B415" s="4" t="s">
        <v>2</v>
      </c>
      <c r="E415" s="5" t="s">
        <v>3</v>
      </c>
      <c r="F415" s="6"/>
    </row>
    <row r="416" spans="1:6" ht="23.25" thickBot="1" x14ac:dyDescent="0.3">
      <c r="A416" s="7" t="s">
        <v>779</v>
      </c>
      <c r="B416" s="8" t="s">
        <v>780</v>
      </c>
      <c r="C416" s="9"/>
      <c r="D416" s="10"/>
      <c r="E416" s="11"/>
      <c r="F416" s="12" t="s">
        <v>1325</v>
      </c>
    </row>
    <row r="417" spans="1:6" x14ac:dyDescent="0.25">
      <c r="A417" s="13" t="s">
        <v>4</v>
      </c>
      <c r="B417" s="14" t="s">
        <v>5</v>
      </c>
      <c r="C417" s="14" t="s">
        <v>6</v>
      </c>
      <c r="D417" s="15" t="s">
        <v>7</v>
      </c>
      <c r="E417" s="16" t="s">
        <v>8</v>
      </c>
      <c r="F417" s="17" t="s">
        <v>9</v>
      </c>
    </row>
    <row r="418" spans="1:6" x14ac:dyDescent="0.25">
      <c r="A418" s="55" t="s">
        <v>1326</v>
      </c>
      <c r="B418" s="19" t="s">
        <v>1327</v>
      </c>
      <c r="C418" s="20" t="s">
        <v>22</v>
      </c>
      <c r="D418" s="21">
        <v>6</v>
      </c>
      <c r="E418" s="22"/>
      <c r="F418" s="23">
        <f>TRUNC(D418*E418,2)</f>
        <v>0</v>
      </c>
    </row>
    <row r="419" spans="1:6" x14ac:dyDescent="0.25">
      <c r="A419" s="55">
        <v>88316</v>
      </c>
      <c r="B419" s="19" t="s">
        <v>1292</v>
      </c>
      <c r="C419" s="20" t="s">
        <v>10</v>
      </c>
      <c r="D419" s="21">
        <v>2</v>
      </c>
      <c r="E419" s="22"/>
      <c r="F419" s="23">
        <f t="shared" ref="F419:F421" si="32">TRUNC(D419*E419,2)</f>
        <v>0</v>
      </c>
    </row>
    <row r="420" spans="1:6" ht="22.5" x14ac:dyDescent="0.25">
      <c r="A420" s="57">
        <v>200008</v>
      </c>
      <c r="B420" s="19" t="s">
        <v>1328</v>
      </c>
      <c r="C420" s="20" t="s">
        <v>10</v>
      </c>
      <c r="D420" s="21">
        <v>6</v>
      </c>
      <c r="E420" s="22"/>
      <c r="F420" s="23">
        <f t="shared" si="32"/>
        <v>0</v>
      </c>
    </row>
    <row r="421" spans="1:6" ht="23.25" thickBot="1" x14ac:dyDescent="0.3">
      <c r="A421" s="57">
        <v>4919547</v>
      </c>
      <c r="B421" s="19" t="s">
        <v>1329</v>
      </c>
      <c r="C421" s="20" t="s">
        <v>51</v>
      </c>
      <c r="D421" s="21">
        <v>3.6999999999999998E-2</v>
      </c>
      <c r="E421" s="22"/>
      <c r="F421" s="23">
        <f t="shared" si="32"/>
        <v>0</v>
      </c>
    </row>
    <row r="422" spans="1:6" ht="15.75" thickBot="1" x14ac:dyDescent="0.3">
      <c r="A422" s="25"/>
      <c r="B422" s="26"/>
      <c r="C422" s="26"/>
      <c r="D422" s="27"/>
      <c r="E422" s="28" t="s">
        <v>12</v>
      </c>
      <c r="F422" s="29">
        <f>SUM(F418:F421)</f>
        <v>0</v>
      </c>
    </row>
    <row r="423" spans="1:6" ht="15.75" thickBot="1" x14ac:dyDescent="0.3"/>
    <row r="424" spans="1:6" ht="15.75" thickBot="1" x14ac:dyDescent="0.3">
      <c r="A424" s="1"/>
      <c r="B424" s="2" t="s">
        <v>1</v>
      </c>
      <c r="F424" s="30"/>
    </row>
    <row r="425" spans="1:6" ht="15.75" thickBot="1" x14ac:dyDescent="0.3">
      <c r="A425" s="3"/>
      <c r="B425" s="4" t="s">
        <v>2</v>
      </c>
      <c r="E425" s="5" t="s">
        <v>3</v>
      </c>
      <c r="F425" s="6"/>
    </row>
    <row r="426" spans="1:6" ht="15.75" thickBot="1" x14ac:dyDescent="0.3">
      <c r="A426" s="7" t="s">
        <v>781</v>
      </c>
      <c r="B426" s="8" t="s">
        <v>782</v>
      </c>
      <c r="C426" s="9"/>
      <c r="D426" s="10"/>
      <c r="E426" s="11"/>
      <c r="F426" s="12" t="s">
        <v>831</v>
      </c>
    </row>
    <row r="427" spans="1:6" x14ac:dyDescent="0.25">
      <c r="A427" s="13" t="s">
        <v>4</v>
      </c>
      <c r="B427" s="14" t="s">
        <v>5</v>
      </c>
      <c r="C427" s="14" t="s">
        <v>6</v>
      </c>
      <c r="D427" s="15" t="s">
        <v>7</v>
      </c>
      <c r="E427" s="16" t="s">
        <v>8</v>
      </c>
      <c r="F427" s="17" t="s">
        <v>9</v>
      </c>
    </row>
    <row r="428" spans="1:6" x14ac:dyDescent="0.25">
      <c r="A428" s="55" t="s">
        <v>873</v>
      </c>
      <c r="B428" s="19" t="s">
        <v>876</v>
      </c>
      <c r="C428" s="20" t="s">
        <v>22</v>
      </c>
      <c r="D428" s="21">
        <v>0.5</v>
      </c>
      <c r="E428" s="22"/>
      <c r="F428" s="23">
        <f>TRUNC(D428*E428,2)</f>
        <v>0</v>
      </c>
    </row>
    <row r="429" spans="1:6" x14ac:dyDescent="0.25">
      <c r="A429" s="55" t="s">
        <v>873</v>
      </c>
      <c r="B429" s="19" t="s">
        <v>876</v>
      </c>
      <c r="C429" s="20" t="s">
        <v>23</v>
      </c>
      <c r="D429" s="21">
        <v>0.5</v>
      </c>
      <c r="E429" s="22"/>
      <c r="F429" s="23">
        <f t="shared" ref="F429:F434" si="33">TRUNC(D429*E429,2)</f>
        <v>0</v>
      </c>
    </row>
    <row r="430" spans="1:6" ht="22.5" x14ac:dyDescent="0.25">
      <c r="A430" s="55" t="s">
        <v>874</v>
      </c>
      <c r="B430" s="19" t="s">
        <v>877</v>
      </c>
      <c r="C430" s="20" t="s">
        <v>22</v>
      </c>
      <c r="D430" s="21">
        <v>0.5</v>
      </c>
      <c r="E430" s="22"/>
      <c r="F430" s="23">
        <f t="shared" si="33"/>
        <v>0</v>
      </c>
    </row>
    <row r="431" spans="1:6" ht="22.5" x14ac:dyDescent="0.25">
      <c r="A431" s="55" t="s">
        <v>874</v>
      </c>
      <c r="B431" s="19" t="s">
        <v>877</v>
      </c>
      <c r="C431" s="20" t="s">
        <v>23</v>
      </c>
      <c r="D431" s="21">
        <v>0.5</v>
      </c>
      <c r="E431" s="22"/>
      <c r="F431" s="23">
        <f t="shared" si="33"/>
        <v>0</v>
      </c>
    </row>
    <row r="432" spans="1:6" x14ac:dyDescent="0.25">
      <c r="A432" s="55">
        <v>88309</v>
      </c>
      <c r="B432" s="19" t="s">
        <v>1293</v>
      </c>
      <c r="C432" s="20" t="s">
        <v>10</v>
      </c>
      <c r="D432" s="21">
        <v>1</v>
      </c>
      <c r="E432" s="22"/>
      <c r="F432" s="23">
        <f t="shared" si="33"/>
        <v>0</v>
      </c>
    </row>
    <row r="433" spans="1:6" x14ac:dyDescent="0.25">
      <c r="A433" s="55">
        <v>88316</v>
      </c>
      <c r="B433" s="19" t="s">
        <v>1292</v>
      </c>
      <c r="C433" s="20" t="s">
        <v>10</v>
      </c>
      <c r="D433" s="21">
        <v>2</v>
      </c>
      <c r="E433" s="22"/>
      <c r="F433" s="23">
        <f t="shared" si="33"/>
        <v>0</v>
      </c>
    </row>
    <row r="434" spans="1:6" ht="23.25" thickBot="1" x14ac:dyDescent="0.3">
      <c r="A434" s="57">
        <v>88628</v>
      </c>
      <c r="B434" s="19" t="s">
        <v>1297</v>
      </c>
      <c r="C434" s="20" t="s">
        <v>28</v>
      </c>
      <c r="D434" s="21">
        <v>1.2E-2</v>
      </c>
      <c r="E434" s="22"/>
      <c r="F434" s="23">
        <f t="shared" si="33"/>
        <v>0</v>
      </c>
    </row>
    <row r="435" spans="1:6" ht="15.75" thickBot="1" x14ac:dyDescent="0.3">
      <c r="A435" s="25"/>
      <c r="B435" s="26"/>
      <c r="C435" s="26"/>
      <c r="D435" s="27"/>
      <c r="E435" s="28" t="s">
        <v>12</v>
      </c>
      <c r="F435" s="29">
        <f>SUM(F428:F434)</f>
        <v>0</v>
      </c>
    </row>
    <row r="436" spans="1:6" ht="15.75" thickBot="1" x14ac:dyDescent="0.3"/>
    <row r="437" spans="1:6" ht="15.75" thickBot="1" x14ac:dyDescent="0.3">
      <c r="A437" s="1"/>
      <c r="B437" s="2" t="s">
        <v>1</v>
      </c>
      <c r="F437" s="30"/>
    </row>
    <row r="438" spans="1:6" ht="15.75" thickBot="1" x14ac:dyDescent="0.3">
      <c r="A438" s="3"/>
      <c r="B438" s="4" t="s">
        <v>2</v>
      </c>
      <c r="E438" s="5" t="s">
        <v>3</v>
      </c>
      <c r="F438" s="6"/>
    </row>
    <row r="439" spans="1:6" ht="15.75" thickBot="1" x14ac:dyDescent="0.3">
      <c r="A439" s="7" t="s">
        <v>783</v>
      </c>
      <c r="B439" s="8" t="s">
        <v>784</v>
      </c>
      <c r="C439" s="9"/>
      <c r="D439" s="10"/>
      <c r="E439" s="11"/>
      <c r="F439" s="12" t="s">
        <v>831</v>
      </c>
    </row>
    <row r="440" spans="1:6" x14ac:dyDescent="0.25">
      <c r="A440" s="13" t="s">
        <v>4</v>
      </c>
      <c r="B440" s="14" t="s">
        <v>5</v>
      </c>
      <c r="C440" s="14" t="s">
        <v>6</v>
      </c>
      <c r="D440" s="15" t="s">
        <v>7</v>
      </c>
      <c r="E440" s="16" t="s">
        <v>8</v>
      </c>
      <c r="F440" s="17" t="s">
        <v>9</v>
      </c>
    </row>
    <row r="441" spans="1:6" x14ac:dyDescent="0.25">
      <c r="A441" s="55">
        <v>88309</v>
      </c>
      <c r="B441" s="19" t="s">
        <v>1293</v>
      </c>
      <c r="C441" s="20" t="s">
        <v>10</v>
      </c>
      <c r="D441" s="21">
        <v>1</v>
      </c>
      <c r="E441" s="22"/>
      <c r="F441" s="23">
        <f>TRUNC(D441*E441,2)</f>
        <v>0</v>
      </c>
    </row>
    <row r="442" spans="1:6" x14ac:dyDescent="0.25">
      <c r="A442" s="55">
        <v>88316</v>
      </c>
      <c r="B442" s="19" t="s">
        <v>1292</v>
      </c>
      <c r="C442" s="20" t="s">
        <v>10</v>
      </c>
      <c r="D442" s="21">
        <v>2</v>
      </c>
      <c r="E442" s="22"/>
      <c r="F442" s="23">
        <f t="shared" ref="F442:F443" si="34">TRUNC(D442*E442,2)</f>
        <v>0</v>
      </c>
    </row>
    <row r="443" spans="1:6" ht="23.25" thickBot="1" x14ac:dyDescent="0.3">
      <c r="A443" s="57">
        <v>88628</v>
      </c>
      <c r="B443" s="19" t="s">
        <v>1297</v>
      </c>
      <c r="C443" s="20" t="s">
        <v>28</v>
      </c>
      <c r="D443" s="21">
        <v>1.2E-2</v>
      </c>
      <c r="E443" s="22"/>
      <c r="F443" s="23">
        <f t="shared" si="34"/>
        <v>0</v>
      </c>
    </row>
    <row r="444" spans="1:6" ht="15.75" thickBot="1" x14ac:dyDescent="0.3">
      <c r="A444" s="25"/>
      <c r="B444" s="26"/>
      <c r="C444" s="26"/>
      <c r="D444" s="27"/>
      <c r="E444" s="28" t="s">
        <v>12</v>
      </c>
      <c r="F444" s="29">
        <f>SUM(F441:F443)</f>
        <v>0</v>
      </c>
    </row>
    <row r="445" spans="1:6" ht="15.75" thickBot="1" x14ac:dyDescent="0.3"/>
    <row r="446" spans="1:6" ht="15.75" thickBot="1" x14ac:dyDescent="0.3">
      <c r="A446" s="1"/>
      <c r="B446" s="2" t="s">
        <v>1</v>
      </c>
      <c r="F446" s="30"/>
    </row>
    <row r="447" spans="1:6" ht="15.75" thickBot="1" x14ac:dyDescent="0.3">
      <c r="A447" s="3"/>
      <c r="B447" s="4" t="s">
        <v>2</v>
      </c>
      <c r="E447" s="5" t="s">
        <v>3</v>
      </c>
      <c r="F447" s="6"/>
    </row>
    <row r="448" spans="1:6" ht="15.75" thickBot="1" x14ac:dyDescent="0.3">
      <c r="A448" s="7" t="s">
        <v>785</v>
      </c>
      <c r="B448" s="8" t="s">
        <v>786</v>
      </c>
      <c r="C448" s="9"/>
      <c r="D448" s="10"/>
      <c r="E448" s="11"/>
      <c r="F448" s="12" t="s">
        <v>831</v>
      </c>
    </row>
    <row r="449" spans="1:6" x14ac:dyDescent="0.25">
      <c r="A449" s="13" t="s">
        <v>4</v>
      </c>
      <c r="B449" s="14" t="s">
        <v>5</v>
      </c>
      <c r="C449" s="14" t="s">
        <v>6</v>
      </c>
      <c r="D449" s="15" t="s">
        <v>7</v>
      </c>
      <c r="E449" s="16" t="s">
        <v>8</v>
      </c>
      <c r="F449" s="17" t="s">
        <v>9</v>
      </c>
    </row>
    <row r="450" spans="1:6" x14ac:dyDescent="0.25">
      <c r="A450" s="55" t="s">
        <v>873</v>
      </c>
      <c r="B450" s="19" t="s">
        <v>876</v>
      </c>
      <c r="C450" s="20" t="s">
        <v>22</v>
      </c>
      <c r="D450" s="21">
        <v>1</v>
      </c>
      <c r="E450" s="22"/>
      <c r="F450" s="23">
        <f>TRUNC(D450*E450,2)</f>
        <v>0</v>
      </c>
    </row>
    <row r="451" spans="1:6" ht="22.5" x14ac:dyDescent="0.25">
      <c r="A451" s="55" t="s">
        <v>874</v>
      </c>
      <c r="B451" s="19" t="s">
        <v>877</v>
      </c>
      <c r="C451" s="20" t="s">
        <v>22</v>
      </c>
      <c r="D451" s="21">
        <v>1</v>
      </c>
      <c r="E451" s="22"/>
      <c r="F451" s="23">
        <f t="shared" ref="F451:F457" si="35">TRUNC(D451*E451,2)</f>
        <v>0</v>
      </c>
    </row>
    <row r="452" spans="1:6" x14ac:dyDescent="0.25">
      <c r="A452" s="55">
        <v>88309</v>
      </c>
      <c r="B452" s="19" t="s">
        <v>1293</v>
      </c>
      <c r="C452" s="20" t="s">
        <v>10</v>
      </c>
      <c r="D452" s="21">
        <v>1</v>
      </c>
      <c r="E452" s="22"/>
      <c r="F452" s="23">
        <f t="shared" si="35"/>
        <v>0</v>
      </c>
    </row>
    <row r="453" spans="1:6" x14ac:dyDescent="0.25">
      <c r="A453" s="55">
        <v>88316</v>
      </c>
      <c r="B453" s="19" t="s">
        <v>1292</v>
      </c>
      <c r="C453" s="20" t="s">
        <v>10</v>
      </c>
      <c r="D453" s="21">
        <v>2</v>
      </c>
      <c r="E453" s="22"/>
      <c r="F453" s="23">
        <f t="shared" si="35"/>
        <v>0</v>
      </c>
    </row>
    <row r="454" spans="1:6" ht="22.5" x14ac:dyDescent="0.25">
      <c r="A454" s="55">
        <v>94963</v>
      </c>
      <c r="B454" s="19" t="s">
        <v>1317</v>
      </c>
      <c r="C454" s="20" t="s">
        <v>28</v>
      </c>
      <c r="D454" s="21">
        <v>0.04</v>
      </c>
      <c r="E454" s="22"/>
      <c r="F454" s="23">
        <f t="shared" si="35"/>
        <v>0</v>
      </c>
    </row>
    <row r="455" spans="1:6" ht="22.5" x14ac:dyDescent="0.25">
      <c r="A455" s="55" t="s">
        <v>310</v>
      </c>
      <c r="B455" s="19" t="s">
        <v>311</v>
      </c>
      <c r="C455" s="20" t="s">
        <v>178</v>
      </c>
      <c r="D455" s="21">
        <v>0.25</v>
      </c>
      <c r="E455" s="22"/>
      <c r="F455" s="23">
        <f t="shared" si="35"/>
        <v>0</v>
      </c>
    </row>
    <row r="456" spans="1:6" x14ac:dyDescent="0.25">
      <c r="A456" s="57" t="s">
        <v>463</v>
      </c>
      <c r="B456" s="19" t="s">
        <v>1330</v>
      </c>
      <c r="C456" s="20" t="s">
        <v>193</v>
      </c>
      <c r="D456" s="21">
        <v>0.04</v>
      </c>
      <c r="E456" s="22"/>
      <c r="F456" s="23">
        <f t="shared" si="35"/>
        <v>0</v>
      </c>
    </row>
    <row r="457" spans="1:6" ht="23.25" thickBot="1" x14ac:dyDescent="0.3">
      <c r="A457" s="57">
        <v>88628</v>
      </c>
      <c r="B457" s="19" t="s">
        <v>1297</v>
      </c>
      <c r="C457" s="20" t="s">
        <v>28</v>
      </c>
      <c r="D457" s="21">
        <v>1.2E-2</v>
      </c>
      <c r="E457" s="22"/>
      <c r="F457" s="23">
        <f t="shared" si="35"/>
        <v>0</v>
      </c>
    </row>
    <row r="458" spans="1:6" ht="15.75" thickBot="1" x14ac:dyDescent="0.3">
      <c r="A458" s="25"/>
      <c r="B458" s="26"/>
      <c r="C458" s="26"/>
      <c r="D458" s="27"/>
      <c r="E458" s="28" t="s">
        <v>12</v>
      </c>
      <c r="F458" s="29">
        <f>SUM(F450:F457)</f>
        <v>0</v>
      </c>
    </row>
    <row r="459" spans="1:6" ht="15.75" thickBot="1" x14ac:dyDescent="0.3"/>
    <row r="460" spans="1:6" ht="15.75" thickBot="1" x14ac:dyDescent="0.3">
      <c r="A460" s="1"/>
      <c r="B460" s="2" t="s">
        <v>1</v>
      </c>
      <c r="F460" s="30"/>
    </row>
    <row r="461" spans="1:6" ht="15.75" thickBot="1" x14ac:dyDescent="0.3">
      <c r="A461" s="3"/>
      <c r="B461" s="4" t="s">
        <v>2</v>
      </c>
      <c r="E461" s="5" t="s">
        <v>3</v>
      </c>
      <c r="F461" s="6"/>
    </row>
    <row r="462" spans="1:6" ht="15.75" thickBot="1" x14ac:dyDescent="0.3">
      <c r="A462" s="7" t="s">
        <v>787</v>
      </c>
      <c r="B462" s="8" t="s">
        <v>788</v>
      </c>
      <c r="C462" s="9"/>
      <c r="D462" s="10"/>
      <c r="E462" s="11"/>
      <c r="F462" s="12" t="s">
        <v>831</v>
      </c>
    </row>
    <row r="463" spans="1:6" x14ac:dyDescent="0.25">
      <c r="A463" s="13" t="s">
        <v>4</v>
      </c>
      <c r="B463" s="14" t="s">
        <v>5</v>
      </c>
      <c r="C463" s="14" t="s">
        <v>6</v>
      </c>
      <c r="D463" s="15" t="s">
        <v>7</v>
      </c>
      <c r="E463" s="16" t="s">
        <v>8</v>
      </c>
      <c r="F463" s="17" t="s">
        <v>9</v>
      </c>
    </row>
    <row r="464" spans="1:6" x14ac:dyDescent="0.25">
      <c r="A464" s="55" t="s">
        <v>873</v>
      </c>
      <c r="B464" s="19" t="s">
        <v>876</v>
      </c>
      <c r="C464" s="20" t="s">
        <v>22</v>
      </c>
      <c r="D464" s="21">
        <v>1</v>
      </c>
      <c r="E464" s="22"/>
      <c r="F464" s="23">
        <f>TRUNC(D464*E464,2)</f>
        <v>0</v>
      </c>
    </row>
    <row r="465" spans="1:6" ht="22.5" x14ac:dyDescent="0.25">
      <c r="A465" s="55" t="s">
        <v>874</v>
      </c>
      <c r="B465" s="19" t="s">
        <v>877</v>
      </c>
      <c r="C465" s="20" t="s">
        <v>22</v>
      </c>
      <c r="D465" s="21">
        <v>1</v>
      </c>
      <c r="E465" s="22"/>
      <c r="F465" s="23">
        <f t="shared" ref="F465:F470" si="36">TRUNC(D465*E465,2)</f>
        <v>0</v>
      </c>
    </row>
    <row r="466" spans="1:6" x14ac:dyDescent="0.25">
      <c r="A466" s="55">
        <v>88309</v>
      </c>
      <c r="B466" s="19" t="s">
        <v>1293</v>
      </c>
      <c r="C466" s="20" t="s">
        <v>10</v>
      </c>
      <c r="D466" s="21">
        <v>1</v>
      </c>
      <c r="E466" s="22"/>
      <c r="F466" s="23">
        <f t="shared" si="36"/>
        <v>0</v>
      </c>
    </row>
    <row r="467" spans="1:6" x14ac:dyDescent="0.25">
      <c r="A467" s="55">
        <v>88316</v>
      </c>
      <c r="B467" s="19" t="s">
        <v>1292</v>
      </c>
      <c r="C467" s="20" t="s">
        <v>10</v>
      </c>
      <c r="D467" s="21">
        <v>2</v>
      </c>
      <c r="E467" s="22"/>
      <c r="F467" s="23">
        <f t="shared" si="36"/>
        <v>0</v>
      </c>
    </row>
    <row r="468" spans="1:6" ht="22.5" x14ac:dyDescent="0.25">
      <c r="A468" s="55">
        <v>94963</v>
      </c>
      <c r="B468" s="19" t="s">
        <v>1317</v>
      </c>
      <c r="C468" s="20" t="s">
        <v>28</v>
      </c>
      <c r="D468" s="21">
        <v>0.13400000000000001</v>
      </c>
      <c r="E468" s="22"/>
      <c r="F468" s="23">
        <f t="shared" si="36"/>
        <v>0</v>
      </c>
    </row>
    <row r="469" spans="1:6" ht="22.5" x14ac:dyDescent="0.25">
      <c r="A469" s="55" t="s">
        <v>310</v>
      </c>
      <c r="B469" s="19" t="s">
        <v>311</v>
      </c>
      <c r="C469" s="20" t="s">
        <v>178</v>
      </c>
      <c r="D469" s="21">
        <v>0.25</v>
      </c>
      <c r="E469" s="22"/>
      <c r="F469" s="23">
        <f t="shared" si="36"/>
        <v>0</v>
      </c>
    </row>
    <row r="470" spans="1:6" ht="23.25" thickBot="1" x14ac:dyDescent="0.3">
      <c r="A470" s="57">
        <v>88628</v>
      </c>
      <c r="B470" s="19" t="s">
        <v>1297</v>
      </c>
      <c r="C470" s="20" t="s">
        <v>28</v>
      </c>
      <c r="D470" s="21">
        <v>1.2E-2</v>
      </c>
      <c r="E470" s="22"/>
      <c r="F470" s="23">
        <f t="shared" si="36"/>
        <v>0</v>
      </c>
    </row>
    <row r="471" spans="1:6" ht="15.75" thickBot="1" x14ac:dyDescent="0.3">
      <c r="A471" s="25"/>
      <c r="B471" s="26"/>
      <c r="C471" s="26"/>
      <c r="D471" s="27"/>
      <c r="E471" s="28" t="s">
        <v>12</v>
      </c>
      <c r="F471" s="29">
        <f>SUM(F464:F470)</f>
        <v>0</v>
      </c>
    </row>
    <row r="472" spans="1:6" ht="15.75" thickBot="1" x14ac:dyDescent="0.3"/>
    <row r="473" spans="1:6" ht="15.75" thickBot="1" x14ac:dyDescent="0.3">
      <c r="A473" s="1"/>
      <c r="B473" s="2" t="s">
        <v>1</v>
      </c>
      <c r="F473" s="30"/>
    </row>
    <row r="474" spans="1:6" ht="15.75" thickBot="1" x14ac:dyDescent="0.3">
      <c r="A474" s="3"/>
      <c r="B474" s="4" t="s">
        <v>2</v>
      </c>
      <c r="E474" s="5" t="s">
        <v>3</v>
      </c>
      <c r="F474" s="6"/>
    </row>
    <row r="475" spans="1:6" ht="23.25" thickBot="1" x14ac:dyDescent="0.3">
      <c r="A475" s="7" t="s">
        <v>789</v>
      </c>
      <c r="B475" s="8" t="s">
        <v>790</v>
      </c>
      <c r="C475" s="9"/>
      <c r="D475" s="10"/>
      <c r="E475" s="11"/>
      <c r="F475" s="12" t="s">
        <v>831</v>
      </c>
    </row>
    <row r="476" spans="1:6" x14ac:dyDescent="0.25">
      <c r="A476" s="13" t="s">
        <v>4</v>
      </c>
      <c r="B476" s="14" t="s">
        <v>5</v>
      </c>
      <c r="C476" s="14" t="s">
        <v>6</v>
      </c>
      <c r="D476" s="15" t="s">
        <v>7</v>
      </c>
      <c r="E476" s="16" t="s">
        <v>8</v>
      </c>
      <c r="F476" s="17" t="s">
        <v>9</v>
      </c>
    </row>
    <row r="477" spans="1:6" x14ac:dyDescent="0.25">
      <c r="A477" s="55">
        <v>88309</v>
      </c>
      <c r="B477" s="19" t="s">
        <v>1293</v>
      </c>
      <c r="C477" s="20" t="s">
        <v>10</v>
      </c>
      <c r="D477" s="21">
        <v>0.8</v>
      </c>
      <c r="E477" s="22"/>
      <c r="F477" s="23">
        <f>TRUNC(D477*E477,2)</f>
        <v>0</v>
      </c>
    </row>
    <row r="478" spans="1:6" x14ac:dyDescent="0.25">
      <c r="A478" s="55">
        <v>88316</v>
      </c>
      <c r="B478" s="19" t="s">
        <v>1292</v>
      </c>
      <c r="C478" s="20" t="s">
        <v>10</v>
      </c>
      <c r="D478" s="21">
        <v>0.8</v>
      </c>
      <c r="E478" s="22"/>
      <c r="F478" s="23">
        <f t="shared" ref="F478:F482" si="37">TRUNC(D478*E478,2)</f>
        <v>0</v>
      </c>
    </row>
    <row r="479" spans="1:6" ht="22.5" x14ac:dyDescent="0.25">
      <c r="A479" s="55">
        <v>94963</v>
      </c>
      <c r="B479" s="19" t="s">
        <v>1317</v>
      </c>
      <c r="C479" s="20" t="s">
        <v>28</v>
      </c>
      <c r="D479" s="21">
        <v>2.8000000000000001E-2</v>
      </c>
      <c r="E479" s="22"/>
      <c r="F479" s="23">
        <f t="shared" si="37"/>
        <v>0</v>
      </c>
    </row>
    <row r="480" spans="1:6" ht="22.5" x14ac:dyDescent="0.25">
      <c r="A480" s="55" t="s">
        <v>310</v>
      </c>
      <c r="B480" s="19" t="s">
        <v>311</v>
      </c>
      <c r="C480" s="20" t="s">
        <v>178</v>
      </c>
      <c r="D480" s="21">
        <v>0.56000000000000005</v>
      </c>
      <c r="E480" s="22"/>
      <c r="F480" s="23">
        <f t="shared" si="37"/>
        <v>0</v>
      </c>
    </row>
    <row r="481" spans="1:6" x14ac:dyDescent="0.25">
      <c r="A481" s="55" t="s">
        <v>332</v>
      </c>
      <c r="B481" s="19" t="s">
        <v>842</v>
      </c>
      <c r="C481" s="20" t="s">
        <v>28</v>
      </c>
      <c r="D481" s="21">
        <v>2.8000000000000001E-2</v>
      </c>
      <c r="E481" s="22"/>
      <c r="F481" s="23">
        <f t="shared" si="37"/>
        <v>0</v>
      </c>
    </row>
    <row r="482" spans="1:6" ht="15.75" thickBot="1" x14ac:dyDescent="0.3">
      <c r="A482" s="55">
        <v>97622</v>
      </c>
      <c r="B482" s="19" t="s">
        <v>1331</v>
      </c>
      <c r="C482" s="20" t="s">
        <v>28</v>
      </c>
      <c r="D482" s="21">
        <v>4.2000000000000003E-2</v>
      </c>
      <c r="E482" s="22"/>
      <c r="F482" s="23">
        <f t="shared" si="37"/>
        <v>0</v>
      </c>
    </row>
    <row r="483" spans="1:6" ht="15.75" thickBot="1" x14ac:dyDescent="0.3">
      <c r="A483" s="25"/>
      <c r="B483" s="26"/>
      <c r="C483" s="26"/>
      <c r="D483" s="27"/>
      <c r="E483" s="28" t="s">
        <v>12</v>
      </c>
      <c r="F483" s="29">
        <f>SUM(F477:F482)</f>
        <v>0</v>
      </c>
    </row>
    <row r="484" spans="1:6" ht="15.75" thickBot="1" x14ac:dyDescent="0.3"/>
    <row r="485" spans="1:6" ht="15.75" thickBot="1" x14ac:dyDescent="0.3">
      <c r="A485" s="1"/>
      <c r="B485" s="2" t="s">
        <v>1</v>
      </c>
      <c r="F485" s="30"/>
    </row>
    <row r="486" spans="1:6" ht="15.75" thickBot="1" x14ac:dyDescent="0.3">
      <c r="A486" s="3"/>
      <c r="B486" s="4" t="s">
        <v>2</v>
      </c>
      <c r="E486" s="5" t="s">
        <v>3</v>
      </c>
      <c r="F486" s="6"/>
    </row>
    <row r="487" spans="1:6" ht="23.25" thickBot="1" x14ac:dyDescent="0.3">
      <c r="A487" s="7" t="s">
        <v>791</v>
      </c>
      <c r="B487" s="8" t="s">
        <v>792</v>
      </c>
      <c r="C487" s="9"/>
      <c r="D487" s="10"/>
      <c r="E487" s="11"/>
      <c r="F487" s="12" t="s">
        <v>831</v>
      </c>
    </row>
    <row r="488" spans="1:6" x14ac:dyDescent="0.25">
      <c r="A488" s="13" t="s">
        <v>4</v>
      </c>
      <c r="B488" s="14" t="s">
        <v>5</v>
      </c>
      <c r="C488" s="14" t="s">
        <v>6</v>
      </c>
      <c r="D488" s="15" t="s">
        <v>7</v>
      </c>
      <c r="E488" s="16" t="s">
        <v>8</v>
      </c>
      <c r="F488" s="17" t="s">
        <v>9</v>
      </c>
    </row>
    <row r="489" spans="1:6" x14ac:dyDescent="0.25">
      <c r="A489" s="55">
        <v>88309</v>
      </c>
      <c r="B489" s="19" t="s">
        <v>1293</v>
      </c>
      <c r="C489" s="20" t="s">
        <v>10</v>
      </c>
      <c r="D489" s="21">
        <v>0.8</v>
      </c>
      <c r="E489" s="22"/>
      <c r="F489" s="23">
        <f>TRUNC(D489*E489,2)</f>
        <v>0</v>
      </c>
    </row>
    <row r="490" spans="1:6" x14ac:dyDescent="0.25">
      <c r="A490" s="55">
        <v>88316</v>
      </c>
      <c r="B490" s="19" t="s">
        <v>1292</v>
      </c>
      <c r="C490" s="20" t="s">
        <v>10</v>
      </c>
      <c r="D490" s="21">
        <v>0.8</v>
      </c>
      <c r="E490" s="22"/>
      <c r="F490" s="23">
        <f t="shared" ref="F490:F492" si="38">TRUNC(D490*E490,2)</f>
        <v>0</v>
      </c>
    </row>
    <row r="491" spans="1:6" ht="22.5" x14ac:dyDescent="0.25">
      <c r="A491" s="55">
        <v>94963</v>
      </c>
      <c r="B491" s="19" t="s">
        <v>1317</v>
      </c>
      <c r="C491" s="20" t="s">
        <v>28</v>
      </c>
      <c r="D491" s="21">
        <v>4.2000000000000003E-2</v>
      </c>
      <c r="E491" s="22"/>
      <c r="F491" s="23">
        <f t="shared" si="38"/>
        <v>0</v>
      </c>
    </row>
    <row r="492" spans="1:6" ht="23.25" thickBot="1" x14ac:dyDescent="0.3">
      <c r="A492" s="55" t="s">
        <v>310</v>
      </c>
      <c r="B492" s="19" t="s">
        <v>311</v>
      </c>
      <c r="C492" s="20" t="s">
        <v>178</v>
      </c>
      <c r="D492" s="21">
        <v>0.84</v>
      </c>
      <c r="E492" s="22"/>
      <c r="F492" s="23">
        <f t="shared" si="38"/>
        <v>0</v>
      </c>
    </row>
    <row r="493" spans="1:6" ht="15.75" thickBot="1" x14ac:dyDescent="0.3">
      <c r="A493" s="25"/>
      <c r="B493" s="26"/>
      <c r="C493" s="26"/>
      <c r="D493" s="27"/>
      <c r="E493" s="28" t="s">
        <v>12</v>
      </c>
      <c r="F493" s="29">
        <f>SUM(F489:F492)</f>
        <v>0</v>
      </c>
    </row>
    <row r="494" spans="1:6" ht="15.75" thickBot="1" x14ac:dyDescent="0.3"/>
    <row r="495" spans="1:6" ht="15.75" thickBot="1" x14ac:dyDescent="0.3">
      <c r="A495" s="1"/>
      <c r="B495" s="2" t="s">
        <v>1</v>
      </c>
      <c r="F495" s="30"/>
    </row>
    <row r="496" spans="1:6" ht="15.75" thickBot="1" x14ac:dyDescent="0.3">
      <c r="A496" s="3"/>
      <c r="B496" s="4" t="s">
        <v>2</v>
      </c>
      <c r="E496" s="5" t="s">
        <v>3</v>
      </c>
      <c r="F496" s="6"/>
    </row>
    <row r="497" spans="1:6" ht="15.75" thickBot="1" x14ac:dyDescent="0.3">
      <c r="A497" s="7" t="s">
        <v>793</v>
      </c>
      <c r="B497" s="8" t="s">
        <v>794</v>
      </c>
      <c r="C497" s="9"/>
      <c r="D497" s="10"/>
      <c r="E497" s="11"/>
      <c r="F497" s="12" t="s">
        <v>831</v>
      </c>
    </row>
    <row r="498" spans="1:6" x14ac:dyDescent="0.25">
      <c r="A498" s="13" t="s">
        <v>4</v>
      </c>
      <c r="B498" s="14" t="s">
        <v>5</v>
      </c>
      <c r="C498" s="14" t="s">
        <v>6</v>
      </c>
      <c r="D498" s="15" t="s">
        <v>7</v>
      </c>
      <c r="E498" s="16" t="s">
        <v>8</v>
      </c>
      <c r="F498" s="17" t="s">
        <v>9</v>
      </c>
    </row>
    <row r="499" spans="1:6" x14ac:dyDescent="0.25">
      <c r="A499" s="55" t="s">
        <v>873</v>
      </c>
      <c r="B499" s="19" t="s">
        <v>876</v>
      </c>
      <c r="C499" s="20" t="s">
        <v>22</v>
      </c>
      <c r="D499" s="21">
        <v>1</v>
      </c>
      <c r="E499" s="22"/>
      <c r="F499" s="23">
        <f>TRUNC(D499*E499,2)</f>
        <v>0</v>
      </c>
    </row>
    <row r="500" spans="1:6" ht="22.5" x14ac:dyDescent="0.25">
      <c r="A500" s="55" t="s">
        <v>874</v>
      </c>
      <c r="B500" s="19" t="s">
        <v>877</v>
      </c>
      <c r="C500" s="20" t="s">
        <v>22</v>
      </c>
      <c r="D500" s="21">
        <v>1</v>
      </c>
      <c r="E500" s="22"/>
      <c r="F500" s="23">
        <f t="shared" ref="F500:F506" si="39">TRUNC(D500*E500,2)</f>
        <v>0</v>
      </c>
    </row>
    <row r="501" spans="1:6" x14ac:dyDescent="0.25">
      <c r="A501" s="55">
        <v>88309</v>
      </c>
      <c r="B501" s="19" t="s">
        <v>1293</v>
      </c>
      <c r="C501" s="20" t="s">
        <v>10</v>
      </c>
      <c r="D501" s="21">
        <v>0.7</v>
      </c>
      <c r="E501" s="22"/>
      <c r="F501" s="23">
        <f t="shared" si="39"/>
        <v>0</v>
      </c>
    </row>
    <row r="502" spans="1:6" x14ac:dyDescent="0.25">
      <c r="A502" s="55">
        <v>88316</v>
      </c>
      <c r="B502" s="19" t="s">
        <v>1292</v>
      </c>
      <c r="C502" s="20" t="s">
        <v>10</v>
      </c>
      <c r="D502" s="21">
        <v>0.7</v>
      </c>
      <c r="E502" s="22"/>
      <c r="F502" s="23">
        <f t="shared" si="39"/>
        <v>0</v>
      </c>
    </row>
    <row r="503" spans="1:6" ht="22.5" x14ac:dyDescent="0.25">
      <c r="A503" s="55">
        <v>94963</v>
      </c>
      <c r="B503" s="19" t="s">
        <v>1317</v>
      </c>
      <c r="C503" s="20" t="s">
        <v>28</v>
      </c>
      <c r="D503" s="21">
        <v>0.04</v>
      </c>
      <c r="E503" s="22"/>
      <c r="F503" s="23">
        <f t="shared" si="39"/>
        <v>0</v>
      </c>
    </row>
    <row r="504" spans="1:6" ht="22.5" x14ac:dyDescent="0.25">
      <c r="A504" s="55" t="s">
        <v>310</v>
      </c>
      <c r="B504" s="19" t="s">
        <v>311</v>
      </c>
      <c r="C504" s="20" t="s">
        <v>178</v>
      </c>
      <c r="D504" s="21">
        <v>0.84</v>
      </c>
      <c r="E504" s="22"/>
      <c r="F504" s="23">
        <f t="shared" si="39"/>
        <v>0</v>
      </c>
    </row>
    <row r="505" spans="1:6" ht="22.5" x14ac:dyDescent="0.25">
      <c r="A505" s="57">
        <v>88628</v>
      </c>
      <c r="B505" s="19" t="s">
        <v>1297</v>
      </c>
      <c r="C505" s="20" t="s">
        <v>28</v>
      </c>
      <c r="D505" s="21">
        <v>1.2E-2</v>
      </c>
      <c r="E505" s="22"/>
      <c r="F505" s="23">
        <f t="shared" si="39"/>
        <v>0</v>
      </c>
    </row>
    <row r="506" spans="1:6" ht="23.25" thickBot="1" x14ac:dyDescent="0.3">
      <c r="A506" s="57" t="s">
        <v>451</v>
      </c>
      <c r="B506" s="19" t="s">
        <v>452</v>
      </c>
      <c r="C506" s="20" t="s">
        <v>193</v>
      </c>
      <c r="D506" s="21">
        <v>0.13339999999999999</v>
      </c>
      <c r="E506" s="22"/>
      <c r="F506" s="23">
        <f t="shared" si="39"/>
        <v>0</v>
      </c>
    </row>
    <row r="507" spans="1:6" ht="15.75" thickBot="1" x14ac:dyDescent="0.3">
      <c r="A507" s="25"/>
      <c r="B507" s="26"/>
      <c r="C507" s="26"/>
      <c r="D507" s="27"/>
      <c r="E507" s="28" t="s">
        <v>12</v>
      </c>
      <c r="F507" s="29">
        <f>SUM(F499:F506)</f>
        <v>0</v>
      </c>
    </row>
    <row r="508" spans="1:6" ht="15.75" thickBot="1" x14ac:dyDescent="0.3"/>
    <row r="509" spans="1:6" ht="15.75" thickBot="1" x14ac:dyDescent="0.3">
      <c r="A509" s="1"/>
      <c r="B509" s="2" t="s">
        <v>1</v>
      </c>
      <c r="F509" s="30"/>
    </row>
    <row r="510" spans="1:6" ht="15.75" thickBot="1" x14ac:dyDescent="0.3">
      <c r="A510" s="3"/>
      <c r="B510" s="4" t="s">
        <v>2</v>
      </c>
      <c r="E510" s="5" t="s">
        <v>3</v>
      </c>
      <c r="F510" s="6"/>
    </row>
    <row r="511" spans="1:6" ht="34.5" thickBot="1" x14ac:dyDescent="0.3">
      <c r="A511" s="7" t="s">
        <v>795</v>
      </c>
      <c r="B511" s="8" t="s">
        <v>796</v>
      </c>
      <c r="C511" s="9"/>
      <c r="D511" s="10"/>
      <c r="E511" s="11"/>
      <c r="F511" s="12" t="s">
        <v>831</v>
      </c>
    </row>
    <row r="512" spans="1:6" x14ac:dyDescent="0.25">
      <c r="A512" s="13" t="s">
        <v>4</v>
      </c>
      <c r="B512" s="14" t="s">
        <v>5</v>
      </c>
      <c r="C512" s="14" t="s">
        <v>6</v>
      </c>
      <c r="D512" s="15" t="s">
        <v>7</v>
      </c>
      <c r="E512" s="16" t="s">
        <v>8</v>
      </c>
      <c r="F512" s="17" t="s">
        <v>9</v>
      </c>
    </row>
    <row r="513" spans="1:6" ht="22.5" x14ac:dyDescent="0.25">
      <c r="A513" s="55">
        <v>94963</v>
      </c>
      <c r="B513" s="19" t="s">
        <v>1317</v>
      </c>
      <c r="C513" s="20" t="s">
        <v>28</v>
      </c>
      <c r="D513" s="21">
        <v>3.5999999999999997E-2</v>
      </c>
      <c r="E513" s="22"/>
      <c r="F513" s="23">
        <f>TRUNC(D513*E513,2)</f>
        <v>0</v>
      </c>
    </row>
    <row r="514" spans="1:6" ht="23.25" thickBot="1" x14ac:dyDescent="0.3">
      <c r="A514" s="55" t="s">
        <v>310</v>
      </c>
      <c r="B514" s="19" t="s">
        <v>311</v>
      </c>
      <c r="C514" s="20" t="s">
        <v>178</v>
      </c>
      <c r="D514" s="21">
        <v>0.4</v>
      </c>
      <c r="E514" s="22"/>
      <c r="F514" s="23">
        <f t="shared" ref="F514" si="40">TRUNC(D514*E514,2)</f>
        <v>0</v>
      </c>
    </row>
    <row r="515" spans="1:6" ht="15.75" thickBot="1" x14ac:dyDescent="0.3">
      <c r="A515" s="25"/>
      <c r="B515" s="26"/>
      <c r="C515" s="26"/>
      <c r="D515" s="27"/>
      <c r="E515" s="28" t="s">
        <v>12</v>
      </c>
      <c r="F515" s="29">
        <f>SUM(F513:F514)</f>
        <v>0</v>
      </c>
    </row>
    <row r="516" spans="1:6" ht="15.75" thickBot="1" x14ac:dyDescent="0.3"/>
    <row r="517" spans="1:6" ht="15.75" thickBot="1" x14ac:dyDescent="0.3">
      <c r="A517" s="1"/>
      <c r="B517" s="2" t="s">
        <v>1</v>
      </c>
      <c r="F517" s="30"/>
    </row>
    <row r="518" spans="1:6" ht="15.75" thickBot="1" x14ac:dyDescent="0.3">
      <c r="A518" s="3"/>
      <c r="B518" s="4" t="s">
        <v>2</v>
      </c>
      <c r="E518" s="5" t="s">
        <v>3</v>
      </c>
      <c r="F518" s="6"/>
    </row>
    <row r="519" spans="1:6" ht="34.5" thickBot="1" x14ac:dyDescent="0.3">
      <c r="A519" s="7" t="s">
        <v>797</v>
      </c>
      <c r="B519" s="8" t="s">
        <v>798</v>
      </c>
      <c r="C519" s="9"/>
      <c r="D519" s="10"/>
      <c r="E519" s="11"/>
      <c r="F519" s="12" t="s">
        <v>854</v>
      </c>
    </row>
    <row r="520" spans="1:6" x14ac:dyDescent="0.25">
      <c r="A520" s="13" t="s">
        <v>4</v>
      </c>
      <c r="B520" s="14" t="s">
        <v>5</v>
      </c>
      <c r="C520" s="14" t="s">
        <v>6</v>
      </c>
      <c r="D520" s="15" t="s">
        <v>7</v>
      </c>
      <c r="E520" s="16" t="s">
        <v>8</v>
      </c>
      <c r="F520" s="17" t="s">
        <v>9</v>
      </c>
    </row>
    <row r="521" spans="1:6" x14ac:dyDescent="0.25">
      <c r="A521" s="55">
        <v>88310</v>
      </c>
      <c r="B521" s="19" t="s">
        <v>1166</v>
      </c>
      <c r="C521" s="20" t="s">
        <v>10</v>
      </c>
      <c r="D521" s="21">
        <v>0.5</v>
      </c>
      <c r="E521" s="22"/>
      <c r="F521" s="23">
        <f>TRUNC(D521*E521,2)</f>
        <v>0</v>
      </c>
    </row>
    <row r="522" spans="1:6" ht="22.5" x14ac:dyDescent="0.25">
      <c r="A522" s="55">
        <v>100301</v>
      </c>
      <c r="B522" s="19" t="s">
        <v>1167</v>
      </c>
      <c r="C522" s="20" t="s">
        <v>10</v>
      </c>
      <c r="D522" s="21">
        <v>0.3</v>
      </c>
      <c r="E522" s="22"/>
      <c r="F522" s="23">
        <f t="shared" ref="F522:F523" si="41">TRUNC(D522*E522,2)</f>
        <v>0</v>
      </c>
    </row>
    <row r="523" spans="1:6" ht="20.45" customHeight="1" thickBot="1" x14ac:dyDescent="0.3">
      <c r="A523" s="55" t="s">
        <v>1272</v>
      </c>
      <c r="B523" s="19" t="s">
        <v>1273</v>
      </c>
      <c r="C523" s="20" t="s">
        <v>829</v>
      </c>
      <c r="D523" s="21">
        <v>1.1000000000000001</v>
      </c>
      <c r="E523" s="22"/>
      <c r="F523" s="23">
        <f t="shared" si="41"/>
        <v>0</v>
      </c>
    </row>
    <row r="524" spans="1:6" ht="15.75" thickBot="1" x14ac:dyDescent="0.3">
      <c r="A524" s="25"/>
      <c r="B524" s="26"/>
      <c r="C524" s="26"/>
      <c r="D524" s="27"/>
      <c r="E524" s="28" t="s">
        <v>12</v>
      </c>
      <c r="F524" s="29">
        <f>SUM(F521:F523)</f>
        <v>0</v>
      </c>
    </row>
    <row r="525" spans="1:6" ht="15.75" thickBot="1" x14ac:dyDescent="0.3"/>
    <row r="526" spans="1:6" ht="15.75" thickBot="1" x14ac:dyDescent="0.3">
      <c r="A526" s="1"/>
      <c r="B526" s="2" t="s">
        <v>1</v>
      </c>
      <c r="F526" s="30"/>
    </row>
    <row r="527" spans="1:6" ht="15.75" thickBot="1" x14ac:dyDescent="0.3">
      <c r="A527" s="3"/>
      <c r="B527" s="4" t="s">
        <v>2</v>
      </c>
      <c r="E527" s="5" t="s">
        <v>3</v>
      </c>
      <c r="F527" s="6"/>
    </row>
    <row r="528" spans="1:6" ht="15.75" thickBot="1" x14ac:dyDescent="0.3">
      <c r="A528" s="7" t="s">
        <v>799</v>
      </c>
      <c r="B528" s="8" t="s">
        <v>800</v>
      </c>
      <c r="C528" s="9"/>
      <c r="D528" s="10"/>
      <c r="E528" s="11"/>
      <c r="F528" s="12" t="s">
        <v>854</v>
      </c>
    </row>
    <row r="529" spans="1:6" x14ac:dyDescent="0.25">
      <c r="A529" s="13" t="s">
        <v>4</v>
      </c>
      <c r="B529" s="14" t="s">
        <v>5</v>
      </c>
      <c r="C529" s="14" t="s">
        <v>6</v>
      </c>
      <c r="D529" s="15" t="s">
        <v>7</v>
      </c>
      <c r="E529" s="16" t="s">
        <v>8</v>
      </c>
      <c r="F529" s="17" t="s">
        <v>9</v>
      </c>
    </row>
    <row r="530" spans="1:6" x14ac:dyDescent="0.25">
      <c r="A530" s="55" t="s">
        <v>873</v>
      </c>
      <c r="B530" s="19" t="s">
        <v>876</v>
      </c>
      <c r="C530" s="20" t="s">
        <v>22</v>
      </c>
      <c r="D530" s="21">
        <v>0.5</v>
      </c>
      <c r="E530" s="22"/>
      <c r="F530" s="23">
        <f>TRUNC(D530*E530,2)</f>
        <v>0</v>
      </c>
    </row>
    <row r="531" spans="1:6" x14ac:dyDescent="0.25">
      <c r="A531" s="55" t="s">
        <v>873</v>
      </c>
      <c r="B531" s="19" t="s">
        <v>876</v>
      </c>
      <c r="C531" s="20" t="s">
        <v>23</v>
      </c>
      <c r="D531" s="21">
        <v>0.5</v>
      </c>
      <c r="E531" s="22"/>
      <c r="F531" s="23">
        <f t="shared" ref="F531:F535" si="42">TRUNC(D531*E531,2)</f>
        <v>0</v>
      </c>
    </row>
    <row r="532" spans="1:6" ht="22.5" x14ac:dyDescent="0.25">
      <c r="A532" s="55" t="s">
        <v>874</v>
      </c>
      <c r="B532" s="19" t="s">
        <v>877</v>
      </c>
      <c r="C532" s="20" t="s">
        <v>22</v>
      </c>
      <c r="D532" s="21">
        <v>0.5</v>
      </c>
      <c r="E532" s="22"/>
      <c r="F532" s="23">
        <f t="shared" si="42"/>
        <v>0</v>
      </c>
    </row>
    <row r="533" spans="1:6" ht="22.5" x14ac:dyDescent="0.25">
      <c r="A533" s="55" t="s">
        <v>874</v>
      </c>
      <c r="B533" s="19" t="s">
        <v>877</v>
      </c>
      <c r="C533" s="20" t="s">
        <v>23</v>
      </c>
      <c r="D533" s="21">
        <v>0.5</v>
      </c>
      <c r="E533" s="22"/>
      <c r="F533" s="23">
        <f t="shared" si="42"/>
        <v>0</v>
      </c>
    </row>
    <row r="534" spans="1:6" x14ac:dyDescent="0.25">
      <c r="A534" s="55">
        <v>88309</v>
      </c>
      <c r="B534" s="19" t="s">
        <v>1293</v>
      </c>
      <c r="C534" s="20" t="s">
        <v>10</v>
      </c>
      <c r="D534" s="21">
        <v>0.2</v>
      </c>
      <c r="E534" s="22"/>
      <c r="F534" s="23">
        <f t="shared" si="42"/>
        <v>0</v>
      </c>
    </row>
    <row r="535" spans="1:6" ht="15.75" thickBot="1" x14ac:dyDescent="0.3">
      <c r="A535" s="55">
        <v>88316</v>
      </c>
      <c r="B535" s="19" t="s">
        <v>1292</v>
      </c>
      <c r="C535" s="20" t="s">
        <v>10</v>
      </c>
      <c r="D535" s="21">
        <v>0.5</v>
      </c>
      <c r="E535" s="22"/>
      <c r="F535" s="23">
        <f t="shared" si="42"/>
        <v>0</v>
      </c>
    </row>
    <row r="536" spans="1:6" ht="15.75" thickBot="1" x14ac:dyDescent="0.3">
      <c r="A536" s="25"/>
      <c r="B536" s="26"/>
      <c r="C536" s="26"/>
      <c r="D536" s="27"/>
      <c r="E536" s="28" t="s">
        <v>12</v>
      </c>
      <c r="F536" s="29">
        <f>SUM(F530:F535)</f>
        <v>0</v>
      </c>
    </row>
    <row r="537" spans="1:6" ht="15.75" thickBot="1" x14ac:dyDescent="0.3"/>
    <row r="538" spans="1:6" ht="15.75" thickBot="1" x14ac:dyDescent="0.3">
      <c r="A538" s="1"/>
      <c r="B538" s="2" t="s">
        <v>1</v>
      </c>
      <c r="F538" s="30" t="s">
        <v>1332</v>
      </c>
    </row>
    <row r="539" spans="1:6" ht="15.75" thickBot="1" x14ac:dyDescent="0.3">
      <c r="A539" s="3"/>
      <c r="B539" s="4" t="s">
        <v>2</v>
      </c>
      <c r="E539" s="5" t="s">
        <v>3</v>
      </c>
      <c r="F539" s="6"/>
    </row>
    <row r="540" spans="1:6" ht="23.25" thickBot="1" x14ac:dyDescent="0.3">
      <c r="A540" s="7" t="s">
        <v>801</v>
      </c>
      <c r="B540" s="8" t="s">
        <v>802</v>
      </c>
      <c r="C540" s="9"/>
      <c r="D540" s="10"/>
      <c r="E540" s="11"/>
      <c r="F540" s="12" t="s">
        <v>47</v>
      </c>
    </row>
    <row r="541" spans="1:6" x14ac:dyDescent="0.25">
      <c r="A541" s="13" t="s">
        <v>4</v>
      </c>
      <c r="B541" s="14" t="s">
        <v>5</v>
      </c>
      <c r="C541" s="14" t="s">
        <v>6</v>
      </c>
      <c r="D541" s="15" t="s">
        <v>7</v>
      </c>
      <c r="E541" s="16" t="s">
        <v>8</v>
      </c>
      <c r="F541" s="17" t="s">
        <v>9</v>
      </c>
    </row>
    <row r="542" spans="1:6" ht="22.5" x14ac:dyDescent="0.25">
      <c r="A542" s="55" t="s">
        <v>1333</v>
      </c>
      <c r="B542" s="19" t="s">
        <v>1334</v>
      </c>
      <c r="C542" s="20" t="s">
        <v>22</v>
      </c>
      <c r="D542" s="21">
        <v>4.02E-2</v>
      </c>
      <c r="E542" s="22"/>
      <c r="F542" s="23">
        <f>TRUNC(D542*E542,2)</f>
        <v>0</v>
      </c>
    </row>
    <row r="543" spans="1:6" ht="22.5" x14ac:dyDescent="0.25">
      <c r="A543" s="55" t="s">
        <v>1333</v>
      </c>
      <c r="B543" s="19" t="s">
        <v>1334</v>
      </c>
      <c r="C543" s="20" t="s">
        <v>23</v>
      </c>
      <c r="D543" s="21">
        <v>4.02E-2</v>
      </c>
      <c r="E543" s="22"/>
      <c r="F543" s="23">
        <f t="shared" ref="F543:F550" si="43">TRUNC(D543*E543,2)</f>
        <v>0</v>
      </c>
    </row>
    <row r="544" spans="1:6" ht="22.5" x14ac:dyDescent="0.25">
      <c r="A544" s="55" t="s">
        <v>1335</v>
      </c>
      <c r="B544" s="19" t="s">
        <v>1336</v>
      </c>
      <c r="C544" s="20" t="s">
        <v>22</v>
      </c>
      <c r="D544" s="21">
        <v>8.0299999999999996E-2</v>
      </c>
      <c r="E544" s="22"/>
      <c r="F544" s="23">
        <f t="shared" si="43"/>
        <v>0</v>
      </c>
    </row>
    <row r="545" spans="1:6" x14ac:dyDescent="0.25">
      <c r="A545" s="55">
        <v>96245</v>
      </c>
      <c r="B545" s="19" t="s">
        <v>1337</v>
      </c>
      <c r="C545" s="20" t="s">
        <v>22</v>
      </c>
      <c r="D545" s="21">
        <v>4.02E-2</v>
      </c>
      <c r="E545" s="22"/>
      <c r="F545" s="23">
        <f t="shared" si="43"/>
        <v>0</v>
      </c>
    </row>
    <row r="546" spans="1:6" x14ac:dyDescent="0.25">
      <c r="A546" s="55">
        <v>96246</v>
      </c>
      <c r="B546" s="19" t="s">
        <v>1337</v>
      </c>
      <c r="C546" s="20" t="s">
        <v>23</v>
      </c>
      <c r="D546" s="21">
        <v>4.02E-2</v>
      </c>
      <c r="E546" s="22"/>
      <c r="F546" s="23">
        <f t="shared" si="43"/>
        <v>0</v>
      </c>
    </row>
    <row r="547" spans="1:6" x14ac:dyDescent="0.25">
      <c r="A547" s="55">
        <v>88316</v>
      </c>
      <c r="B547" s="19" t="s">
        <v>1292</v>
      </c>
      <c r="C547" s="20" t="s">
        <v>10</v>
      </c>
      <c r="D547" s="21">
        <v>0.161</v>
      </c>
      <c r="E547" s="22"/>
      <c r="F547" s="23">
        <f t="shared" si="43"/>
        <v>0</v>
      </c>
    </row>
    <row r="548" spans="1:6" ht="22.5" x14ac:dyDescent="0.25">
      <c r="A548" s="55">
        <v>44545</v>
      </c>
      <c r="B548" s="19" t="s">
        <v>1338</v>
      </c>
      <c r="C548" s="20" t="s">
        <v>113</v>
      </c>
      <c r="D548" s="21">
        <v>1.05</v>
      </c>
      <c r="E548" s="22"/>
      <c r="F548" s="23">
        <f t="shared" si="43"/>
        <v>0</v>
      </c>
    </row>
    <row r="549" spans="1:6" x14ac:dyDescent="0.25">
      <c r="A549" s="56">
        <v>1379</v>
      </c>
      <c r="B549" s="19" t="s">
        <v>912</v>
      </c>
      <c r="C549" s="20" t="s">
        <v>179</v>
      </c>
      <c r="D549" s="21">
        <v>5.0721999999999996</v>
      </c>
      <c r="E549" s="22"/>
      <c r="F549" s="23">
        <f t="shared" si="43"/>
        <v>0</v>
      </c>
    </row>
    <row r="550" spans="1:6" ht="15.75" thickBot="1" x14ac:dyDescent="0.3">
      <c r="A550" s="18">
        <v>44480</v>
      </c>
      <c r="B550" s="19" t="s">
        <v>903</v>
      </c>
      <c r="C550" s="24" t="s">
        <v>28</v>
      </c>
      <c r="D550" s="21">
        <v>5.0000000000000001E-3</v>
      </c>
      <c r="E550" s="22"/>
      <c r="F550" s="23">
        <f t="shared" si="43"/>
        <v>0</v>
      </c>
    </row>
    <row r="551" spans="1:6" ht="15.75" thickBot="1" x14ac:dyDescent="0.3">
      <c r="A551" s="25"/>
      <c r="B551" s="26"/>
      <c r="C551" s="26"/>
      <c r="D551" s="27"/>
      <c r="E551" s="28" t="s">
        <v>12</v>
      </c>
      <c r="F551" s="29">
        <f>SUM(F542:F550)</f>
        <v>0</v>
      </c>
    </row>
    <row r="552" spans="1:6" ht="15.75" thickBot="1" x14ac:dyDescent="0.3"/>
    <row r="553" spans="1:6" ht="15.75" thickBot="1" x14ac:dyDescent="0.3">
      <c r="A553" s="1"/>
      <c r="B553" s="2" t="s">
        <v>1</v>
      </c>
      <c r="F553" s="30" t="s">
        <v>1332</v>
      </c>
    </row>
    <row r="554" spans="1:6" ht="15.75" thickBot="1" x14ac:dyDescent="0.3">
      <c r="A554" s="3"/>
      <c r="B554" s="4" t="s">
        <v>2</v>
      </c>
      <c r="E554" s="5" t="s">
        <v>3</v>
      </c>
      <c r="F554" s="6"/>
    </row>
    <row r="555" spans="1:6" ht="23.25" thickBot="1" x14ac:dyDescent="0.3">
      <c r="A555" s="7" t="s">
        <v>803</v>
      </c>
      <c r="B555" s="8" t="s">
        <v>804</v>
      </c>
      <c r="C555" s="9"/>
      <c r="D555" s="10"/>
      <c r="E555" s="11"/>
      <c r="F555" s="12" t="s">
        <v>47</v>
      </c>
    </row>
    <row r="556" spans="1:6" x14ac:dyDescent="0.25">
      <c r="A556" s="13" t="s">
        <v>4</v>
      </c>
      <c r="B556" s="14" t="s">
        <v>5</v>
      </c>
      <c r="C556" s="14" t="s">
        <v>6</v>
      </c>
      <c r="D556" s="15" t="s">
        <v>7</v>
      </c>
      <c r="E556" s="16" t="s">
        <v>8</v>
      </c>
      <c r="F556" s="17" t="s">
        <v>9</v>
      </c>
    </row>
    <row r="557" spans="1:6" ht="22.5" x14ac:dyDescent="0.25">
      <c r="A557" s="55" t="s">
        <v>1333</v>
      </c>
      <c r="B557" s="19" t="s">
        <v>1334</v>
      </c>
      <c r="C557" s="20" t="s">
        <v>22</v>
      </c>
      <c r="D557" s="21">
        <v>4.02E-2</v>
      </c>
      <c r="E557" s="22"/>
      <c r="F557" s="23">
        <f>TRUNC(D557*E557,2)</f>
        <v>0</v>
      </c>
    </row>
    <row r="558" spans="1:6" ht="22.5" x14ac:dyDescent="0.25">
      <c r="A558" s="55" t="s">
        <v>1333</v>
      </c>
      <c r="B558" s="19" t="s">
        <v>1334</v>
      </c>
      <c r="C558" s="20" t="s">
        <v>23</v>
      </c>
      <c r="D558" s="21">
        <v>4.02E-2</v>
      </c>
      <c r="E558" s="22"/>
      <c r="F558" s="23">
        <f t="shared" ref="F558:F565" si="44">TRUNC(D558*E558,2)</f>
        <v>0</v>
      </c>
    </row>
    <row r="559" spans="1:6" ht="22.5" x14ac:dyDescent="0.25">
      <c r="A559" s="55" t="s">
        <v>1335</v>
      </c>
      <c r="B559" s="19" t="s">
        <v>1336</v>
      </c>
      <c r="C559" s="20" t="s">
        <v>22</v>
      </c>
      <c r="D559" s="21">
        <v>8.0299999999999996E-2</v>
      </c>
      <c r="E559" s="22"/>
      <c r="F559" s="23">
        <f t="shared" si="44"/>
        <v>0</v>
      </c>
    </row>
    <row r="560" spans="1:6" x14ac:dyDescent="0.25">
      <c r="A560" s="55">
        <v>96245</v>
      </c>
      <c r="B560" s="19" t="s">
        <v>1337</v>
      </c>
      <c r="C560" s="20" t="s">
        <v>22</v>
      </c>
      <c r="D560" s="21">
        <v>4.02E-2</v>
      </c>
      <c r="E560" s="22"/>
      <c r="F560" s="23">
        <f t="shared" si="44"/>
        <v>0</v>
      </c>
    </row>
    <row r="561" spans="1:6" x14ac:dyDescent="0.25">
      <c r="A561" s="55">
        <v>96246</v>
      </c>
      <c r="B561" s="19" t="s">
        <v>1337</v>
      </c>
      <c r="C561" s="20" t="s">
        <v>23</v>
      </c>
      <c r="D561" s="21">
        <v>4.02E-2</v>
      </c>
      <c r="E561" s="22"/>
      <c r="F561" s="23">
        <f t="shared" si="44"/>
        <v>0</v>
      </c>
    </row>
    <row r="562" spans="1:6" x14ac:dyDescent="0.25">
      <c r="A562" s="55">
        <v>88316</v>
      </c>
      <c r="B562" s="19" t="s">
        <v>1292</v>
      </c>
      <c r="C562" s="20" t="s">
        <v>10</v>
      </c>
      <c r="D562" s="21">
        <v>0.161</v>
      </c>
      <c r="E562" s="22"/>
      <c r="F562" s="23">
        <f t="shared" si="44"/>
        <v>0</v>
      </c>
    </row>
    <row r="563" spans="1:6" ht="22.5" x14ac:dyDescent="0.25">
      <c r="A563" s="55">
        <v>44526</v>
      </c>
      <c r="B563" s="19" t="s">
        <v>1339</v>
      </c>
      <c r="C563" s="20" t="s">
        <v>113</v>
      </c>
      <c r="D563" s="21">
        <v>1.05</v>
      </c>
      <c r="E563" s="22"/>
      <c r="F563" s="23">
        <f t="shared" si="44"/>
        <v>0</v>
      </c>
    </row>
    <row r="564" spans="1:6" x14ac:dyDescent="0.25">
      <c r="A564" s="56">
        <v>1379</v>
      </c>
      <c r="B564" s="19" t="s">
        <v>912</v>
      </c>
      <c r="C564" s="20" t="s">
        <v>179</v>
      </c>
      <c r="D564" s="21">
        <v>2.3976000000000002</v>
      </c>
      <c r="E564" s="22"/>
      <c r="F564" s="23">
        <f t="shared" si="44"/>
        <v>0</v>
      </c>
    </row>
    <row r="565" spans="1:6" ht="15.75" thickBot="1" x14ac:dyDescent="0.3">
      <c r="A565" s="18">
        <v>44480</v>
      </c>
      <c r="B565" s="19" t="s">
        <v>903</v>
      </c>
      <c r="C565" s="24" t="s">
        <v>28</v>
      </c>
      <c r="D565" s="21">
        <v>2.3999999999999998E-3</v>
      </c>
      <c r="E565" s="22"/>
      <c r="F565" s="23">
        <f t="shared" si="44"/>
        <v>0</v>
      </c>
    </row>
    <row r="566" spans="1:6" ht="15.75" thickBot="1" x14ac:dyDescent="0.3">
      <c r="A566" s="25"/>
      <c r="B566" s="26"/>
      <c r="C566" s="26"/>
      <c r="D566" s="27"/>
      <c r="E566" s="28" t="s">
        <v>12</v>
      </c>
      <c r="F566" s="29">
        <f>SUM(F557:F565)</f>
        <v>0</v>
      </c>
    </row>
    <row r="567" spans="1:6" ht="15.75" thickBot="1" x14ac:dyDescent="0.3"/>
    <row r="568" spans="1:6" ht="15.75" thickBot="1" x14ac:dyDescent="0.3">
      <c r="A568" s="1"/>
      <c r="B568" s="2" t="s">
        <v>1</v>
      </c>
      <c r="F568" s="30" t="s">
        <v>1332</v>
      </c>
    </row>
    <row r="569" spans="1:6" ht="15.75" thickBot="1" x14ac:dyDescent="0.3">
      <c r="A569" s="3"/>
      <c r="B569" s="4" t="s">
        <v>2</v>
      </c>
      <c r="E569" s="5" t="s">
        <v>3</v>
      </c>
      <c r="F569" s="6"/>
    </row>
    <row r="570" spans="1:6" ht="23.25" thickBot="1" x14ac:dyDescent="0.3">
      <c r="A570" s="7" t="s">
        <v>805</v>
      </c>
      <c r="B570" s="8" t="s">
        <v>806</v>
      </c>
      <c r="C570" s="9"/>
      <c r="D570" s="10"/>
      <c r="E570" s="11"/>
      <c r="F570" s="12" t="s">
        <v>47</v>
      </c>
    </row>
    <row r="571" spans="1:6" x14ac:dyDescent="0.25">
      <c r="A571" s="13" t="s">
        <v>4</v>
      </c>
      <c r="B571" s="14" t="s">
        <v>5</v>
      </c>
      <c r="C571" s="14" t="s">
        <v>6</v>
      </c>
      <c r="D571" s="15" t="s">
        <v>7</v>
      </c>
      <c r="E571" s="16" t="s">
        <v>8</v>
      </c>
      <c r="F571" s="17" t="s">
        <v>9</v>
      </c>
    </row>
    <row r="572" spans="1:6" ht="22.5" x14ac:dyDescent="0.25">
      <c r="A572" s="55" t="s">
        <v>1333</v>
      </c>
      <c r="B572" s="19" t="s">
        <v>1334</v>
      </c>
      <c r="C572" s="20" t="s">
        <v>22</v>
      </c>
      <c r="D572" s="21">
        <v>4.02E-2</v>
      </c>
      <c r="E572" s="22"/>
      <c r="F572" s="23">
        <f>TRUNC(D572*E572,2)</f>
        <v>0</v>
      </c>
    </row>
    <row r="573" spans="1:6" ht="22.5" x14ac:dyDescent="0.25">
      <c r="A573" s="55" t="s">
        <v>1333</v>
      </c>
      <c r="B573" s="19" t="s">
        <v>1334</v>
      </c>
      <c r="C573" s="20" t="s">
        <v>23</v>
      </c>
      <c r="D573" s="21">
        <v>4.02E-2</v>
      </c>
      <c r="E573" s="22"/>
      <c r="F573" s="23">
        <f t="shared" ref="F573:F580" si="45">TRUNC(D573*E573,2)</f>
        <v>0</v>
      </c>
    </row>
    <row r="574" spans="1:6" ht="22.5" x14ac:dyDescent="0.25">
      <c r="A574" s="55" t="s">
        <v>1335</v>
      </c>
      <c r="B574" s="19" t="s">
        <v>1336</v>
      </c>
      <c r="C574" s="20" t="s">
        <v>22</v>
      </c>
      <c r="D574" s="21">
        <v>8.0299999999999996E-2</v>
      </c>
      <c r="E574" s="22"/>
      <c r="F574" s="23">
        <f t="shared" si="45"/>
        <v>0</v>
      </c>
    </row>
    <row r="575" spans="1:6" x14ac:dyDescent="0.25">
      <c r="A575" s="55">
        <v>96245</v>
      </c>
      <c r="B575" s="19" t="s">
        <v>1337</v>
      </c>
      <c r="C575" s="20" t="s">
        <v>22</v>
      </c>
      <c r="D575" s="21">
        <v>4.02E-2</v>
      </c>
      <c r="E575" s="22"/>
      <c r="F575" s="23">
        <f t="shared" si="45"/>
        <v>0</v>
      </c>
    </row>
    <row r="576" spans="1:6" x14ac:dyDescent="0.25">
      <c r="A576" s="55">
        <v>96246</v>
      </c>
      <c r="B576" s="19" t="s">
        <v>1337</v>
      </c>
      <c r="C576" s="20" t="s">
        <v>23</v>
      </c>
      <c r="D576" s="21">
        <v>4.02E-2</v>
      </c>
      <c r="E576" s="22"/>
      <c r="F576" s="23">
        <f t="shared" si="45"/>
        <v>0</v>
      </c>
    </row>
    <row r="577" spans="1:6" x14ac:dyDescent="0.25">
      <c r="A577" s="55">
        <v>88316</v>
      </c>
      <c r="B577" s="19" t="s">
        <v>1292</v>
      </c>
      <c r="C577" s="20" t="s">
        <v>10</v>
      </c>
      <c r="D577" s="21">
        <v>0.161</v>
      </c>
      <c r="E577" s="22"/>
      <c r="F577" s="23">
        <f t="shared" si="45"/>
        <v>0</v>
      </c>
    </row>
    <row r="578" spans="1:6" ht="22.5" x14ac:dyDescent="0.25">
      <c r="A578" s="55">
        <v>44524</v>
      </c>
      <c r="B578" s="19" t="s">
        <v>1340</v>
      </c>
      <c r="C578" s="20" t="s">
        <v>113</v>
      </c>
      <c r="D578" s="21">
        <v>1.05</v>
      </c>
      <c r="E578" s="22"/>
      <c r="F578" s="23">
        <f t="shared" si="45"/>
        <v>0</v>
      </c>
    </row>
    <row r="579" spans="1:6" x14ac:dyDescent="0.25">
      <c r="A579" s="56">
        <v>1379</v>
      </c>
      <c r="B579" s="19" t="s">
        <v>912</v>
      </c>
      <c r="C579" s="20" t="s">
        <v>179</v>
      </c>
      <c r="D579" s="21">
        <v>1.1144000000000001</v>
      </c>
      <c r="E579" s="22"/>
      <c r="F579" s="23">
        <f t="shared" si="45"/>
        <v>0</v>
      </c>
    </row>
    <row r="580" spans="1:6" ht="15.75" thickBot="1" x14ac:dyDescent="0.3">
      <c r="A580" s="18">
        <v>44480</v>
      </c>
      <c r="B580" s="19" t="s">
        <v>903</v>
      </c>
      <c r="C580" s="24" t="s">
        <v>28</v>
      </c>
      <c r="D580" s="21">
        <v>1.1000000000000001E-3</v>
      </c>
      <c r="E580" s="22"/>
      <c r="F580" s="23">
        <f t="shared" si="45"/>
        <v>0</v>
      </c>
    </row>
    <row r="581" spans="1:6" ht="15.75" thickBot="1" x14ac:dyDescent="0.3">
      <c r="A581" s="25"/>
      <c r="B581" s="26"/>
      <c r="C581" s="26"/>
      <c r="D581" s="27"/>
      <c r="E581" s="28" t="s">
        <v>12</v>
      </c>
      <c r="F581" s="29">
        <f>SUM(F572:F580)</f>
        <v>0</v>
      </c>
    </row>
    <row r="582" spans="1:6" ht="15.75" thickBot="1" x14ac:dyDescent="0.3"/>
    <row r="583" spans="1:6" ht="15.75" thickBot="1" x14ac:dyDescent="0.3">
      <c r="A583" s="1"/>
      <c r="B583" s="2" t="s">
        <v>1</v>
      </c>
      <c r="F583" s="30" t="s">
        <v>1332</v>
      </c>
    </row>
    <row r="584" spans="1:6" ht="15.75" thickBot="1" x14ac:dyDescent="0.3">
      <c r="A584" s="3"/>
      <c r="B584" s="4" t="s">
        <v>2</v>
      </c>
      <c r="E584" s="5" t="s">
        <v>3</v>
      </c>
      <c r="F584" s="6"/>
    </row>
    <row r="585" spans="1:6" ht="23.25" thickBot="1" x14ac:dyDescent="0.3">
      <c r="A585" s="7" t="s">
        <v>807</v>
      </c>
      <c r="B585" s="8" t="s">
        <v>808</v>
      </c>
      <c r="C585" s="9"/>
      <c r="D585" s="10"/>
      <c r="E585" s="11"/>
      <c r="F585" s="12" t="s">
        <v>47</v>
      </c>
    </row>
    <row r="586" spans="1:6" x14ac:dyDescent="0.25">
      <c r="A586" s="13" t="s">
        <v>4</v>
      </c>
      <c r="B586" s="14" t="s">
        <v>5</v>
      </c>
      <c r="C586" s="14" t="s">
        <v>6</v>
      </c>
      <c r="D586" s="15" t="s">
        <v>7</v>
      </c>
      <c r="E586" s="16" t="s">
        <v>8</v>
      </c>
      <c r="F586" s="17" t="s">
        <v>9</v>
      </c>
    </row>
    <row r="587" spans="1:6" ht="22.5" x14ac:dyDescent="0.25">
      <c r="A587" s="55" t="s">
        <v>1333</v>
      </c>
      <c r="B587" s="19" t="s">
        <v>1334</v>
      </c>
      <c r="C587" s="20" t="s">
        <v>22</v>
      </c>
      <c r="D587" s="21">
        <v>4.02E-2</v>
      </c>
      <c r="E587" s="22"/>
      <c r="F587" s="23">
        <f>TRUNC(D587*E587,2)</f>
        <v>0</v>
      </c>
    </row>
    <row r="588" spans="1:6" ht="22.5" x14ac:dyDescent="0.25">
      <c r="A588" s="55" t="s">
        <v>1333</v>
      </c>
      <c r="B588" s="19" t="s">
        <v>1334</v>
      </c>
      <c r="C588" s="20" t="s">
        <v>23</v>
      </c>
      <c r="D588" s="21">
        <v>4.02E-2</v>
      </c>
      <c r="E588" s="22"/>
      <c r="F588" s="23">
        <f t="shared" ref="F588:F595" si="46">TRUNC(D588*E588,2)</f>
        <v>0</v>
      </c>
    </row>
    <row r="589" spans="1:6" ht="22.5" x14ac:dyDescent="0.25">
      <c r="A589" s="55" t="s">
        <v>1335</v>
      </c>
      <c r="B589" s="19" t="s">
        <v>1336</v>
      </c>
      <c r="C589" s="20" t="s">
        <v>22</v>
      </c>
      <c r="D589" s="21">
        <v>8.0299999999999996E-2</v>
      </c>
      <c r="E589" s="22"/>
      <c r="F589" s="23">
        <f t="shared" si="46"/>
        <v>0</v>
      </c>
    </row>
    <row r="590" spans="1:6" x14ac:dyDescent="0.25">
      <c r="A590" s="55">
        <v>96245</v>
      </c>
      <c r="B590" s="19" t="s">
        <v>1337</v>
      </c>
      <c r="C590" s="20" t="s">
        <v>22</v>
      </c>
      <c r="D590" s="21">
        <v>4.02E-2</v>
      </c>
      <c r="E590" s="22"/>
      <c r="F590" s="23">
        <f t="shared" si="46"/>
        <v>0</v>
      </c>
    </row>
    <row r="591" spans="1:6" x14ac:dyDescent="0.25">
      <c r="A591" s="55">
        <v>96246</v>
      </c>
      <c r="B591" s="19" t="s">
        <v>1337</v>
      </c>
      <c r="C591" s="20" t="s">
        <v>23</v>
      </c>
      <c r="D591" s="21">
        <v>4.02E-2</v>
      </c>
      <c r="E591" s="22"/>
      <c r="F591" s="23">
        <f t="shared" si="46"/>
        <v>0</v>
      </c>
    </row>
    <row r="592" spans="1:6" x14ac:dyDescent="0.25">
      <c r="A592" s="55">
        <v>88316</v>
      </c>
      <c r="B592" s="19" t="s">
        <v>1292</v>
      </c>
      <c r="C592" s="20" t="s">
        <v>10</v>
      </c>
      <c r="D592" s="21">
        <v>0.161</v>
      </c>
      <c r="E592" s="22"/>
      <c r="F592" s="23">
        <f t="shared" si="46"/>
        <v>0</v>
      </c>
    </row>
    <row r="593" spans="1:6" ht="22.5" x14ac:dyDescent="0.25">
      <c r="A593" s="55">
        <v>44521</v>
      </c>
      <c r="B593" s="19" t="s">
        <v>1341</v>
      </c>
      <c r="C593" s="20" t="s">
        <v>113</v>
      </c>
      <c r="D593" s="21">
        <v>1.05</v>
      </c>
      <c r="E593" s="22"/>
      <c r="F593" s="23">
        <f t="shared" si="46"/>
        <v>0</v>
      </c>
    </row>
    <row r="594" spans="1:6" x14ac:dyDescent="0.25">
      <c r="A594" s="56">
        <v>1379</v>
      </c>
      <c r="B594" s="19" t="s">
        <v>912</v>
      </c>
      <c r="C594" s="20" t="s">
        <v>179</v>
      </c>
      <c r="D594" s="21">
        <v>0.49559999999999998</v>
      </c>
      <c r="E594" s="22"/>
      <c r="F594" s="23">
        <f t="shared" si="46"/>
        <v>0</v>
      </c>
    </row>
    <row r="595" spans="1:6" ht="15.75" thickBot="1" x14ac:dyDescent="0.3">
      <c r="A595" s="18">
        <v>44480</v>
      </c>
      <c r="B595" s="19" t="s">
        <v>903</v>
      </c>
      <c r="C595" s="24" t="s">
        <v>28</v>
      </c>
      <c r="D595" s="21">
        <v>5.0000000000000001E-4</v>
      </c>
      <c r="E595" s="22"/>
      <c r="F595" s="23">
        <f t="shared" si="46"/>
        <v>0</v>
      </c>
    </row>
    <row r="596" spans="1:6" ht="15.75" thickBot="1" x14ac:dyDescent="0.3">
      <c r="A596" s="25"/>
      <c r="B596" s="26"/>
      <c r="C596" s="26"/>
      <c r="D596" s="27"/>
      <c r="E596" s="28" t="s">
        <v>12</v>
      </c>
      <c r="F596" s="29">
        <f>SUM(F587:F595)</f>
        <v>0</v>
      </c>
    </row>
  </sheetData>
  <mergeCells count="3">
    <mergeCell ref="A2:F2"/>
    <mergeCell ref="A4:F4"/>
    <mergeCell ref="A6:F6"/>
  </mergeCells>
  <conditionalFormatting sqref="A10:C10">
    <cfRule type="expression" dxfId="1103" priority="1099" stopIfTrue="1">
      <formula>AND(#REF!&lt;&gt;"COMPOSICAO",#REF!&lt;&gt;"INSUMO",#REF!&lt;&gt;"")</formula>
    </cfRule>
    <cfRule type="expression" dxfId="1102" priority="1100" stopIfTrue="1">
      <formula>AND(OR(#REF!="COMPOSICAO",#REF!="INSUMO",#REF!&lt;&gt;""),#REF!&lt;&gt;"")</formula>
    </cfRule>
  </conditionalFormatting>
  <conditionalFormatting sqref="A11:D11">
    <cfRule type="expression" dxfId="1101" priority="1101" stopIfTrue="1">
      <formula>AND(#REF!&lt;&gt;"COMPOSICAO",#REF!&lt;&gt;"INSUMO",#REF!&lt;&gt;"")</formula>
    </cfRule>
    <cfRule type="expression" dxfId="1100" priority="1102" stopIfTrue="1">
      <formula>AND(OR(#REF!="COMPOSICAO",#REF!="INSUMO",#REF!&lt;&gt;""),#REF!&lt;&gt;"")</formula>
    </cfRule>
  </conditionalFormatting>
  <conditionalFormatting sqref="B12">
    <cfRule type="expression" dxfId="1099" priority="1097" stopIfTrue="1">
      <formula>AND(#REF!&lt;&gt;"COMPOSICAO",#REF!&lt;&gt;"INSUMO",#REF!&lt;&gt;"")</formula>
    </cfRule>
    <cfRule type="expression" dxfId="1098" priority="1098" stopIfTrue="1">
      <formula>AND(OR(#REF!="COMPOSICAO",#REF!="INSUMO",#REF!&lt;&gt;""),#REF!&lt;&gt;"")</formula>
    </cfRule>
  </conditionalFormatting>
  <conditionalFormatting sqref="C12">
    <cfRule type="expression" dxfId="1097" priority="1095" stopIfTrue="1">
      <formula>AND(#REF!&lt;&gt;"COMPOSICAO",#REF!&lt;&gt;"INSUMO",#REF!&lt;&gt;"")</formula>
    </cfRule>
    <cfRule type="expression" dxfId="1096" priority="1096" stopIfTrue="1">
      <formula>AND(OR(#REF!="COMPOSICAO",#REF!="INSUMO",#REF!&lt;&gt;""),#REF!&lt;&gt;"")</formula>
    </cfRule>
  </conditionalFormatting>
  <conditionalFormatting sqref="E11:F12 D12 E161:F163">
    <cfRule type="expression" dxfId="1095" priority="1103" stopIfTrue="1">
      <formula>AND(#REF!&lt;&gt;"COMPOSICAO",#REF!&lt;&gt;"INSUMO",#REF!&lt;&gt;"")</formula>
    </cfRule>
    <cfRule type="expression" dxfId="1094" priority="1104" stopIfTrue="1">
      <formula>AND(OR(#REF!="COMPOSICAO",#REF!="INSUMO",#REF!&lt;&gt;""),#REF!&lt;&gt;"")</formula>
    </cfRule>
  </conditionalFormatting>
  <conditionalFormatting sqref="A17:C17">
    <cfRule type="expression" dxfId="1093" priority="1089" stopIfTrue="1">
      <formula>AND(#REF!&lt;&gt;"COMPOSICAO",#REF!&lt;&gt;"INSUMO",#REF!&lt;&gt;"")</formula>
    </cfRule>
    <cfRule type="expression" dxfId="1092" priority="1090" stopIfTrue="1">
      <formula>AND(OR(#REF!="COMPOSICAO",#REF!="INSUMO",#REF!&lt;&gt;""),#REF!&lt;&gt;"")</formula>
    </cfRule>
  </conditionalFormatting>
  <conditionalFormatting sqref="A18:D18">
    <cfRule type="expression" dxfId="1091" priority="1091" stopIfTrue="1">
      <formula>AND(#REF!&lt;&gt;"COMPOSICAO",#REF!&lt;&gt;"INSUMO",#REF!&lt;&gt;"")</formula>
    </cfRule>
    <cfRule type="expression" dxfId="1090" priority="1092" stopIfTrue="1">
      <formula>AND(OR(#REF!="COMPOSICAO",#REF!="INSUMO",#REF!&lt;&gt;""),#REF!&lt;&gt;"")</formula>
    </cfRule>
  </conditionalFormatting>
  <conditionalFormatting sqref="B19">
    <cfRule type="expression" dxfId="1089" priority="1087" stopIfTrue="1">
      <formula>AND(#REF!&lt;&gt;"COMPOSICAO",#REF!&lt;&gt;"INSUMO",#REF!&lt;&gt;"")</formula>
    </cfRule>
    <cfRule type="expression" dxfId="1088" priority="1088" stopIfTrue="1">
      <formula>AND(OR(#REF!="COMPOSICAO",#REF!="INSUMO",#REF!&lt;&gt;""),#REF!&lt;&gt;"")</formula>
    </cfRule>
  </conditionalFormatting>
  <conditionalFormatting sqref="C19">
    <cfRule type="expression" dxfId="1087" priority="1085" stopIfTrue="1">
      <formula>AND(#REF!&lt;&gt;"COMPOSICAO",#REF!&lt;&gt;"INSUMO",#REF!&lt;&gt;"")</formula>
    </cfRule>
    <cfRule type="expression" dxfId="1086" priority="1086" stopIfTrue="1">
      <formula>AND(OR(#REF!="COMPOSICAO",#REF!="INSUMO",#REF!&lt;&gt;""),#REF!&lt;&gt;"")</formula>
    </cfRule>
  </conditionalFormatting>
  <conditionalFormatting sqref="E18:F19 D19">
    <cfRule type="expression" dxfId="1085" priority="1093" stopIfTrue="1">
      <formula>AND(#REF!&lt;&gt;"COMPOSICAO",#REF!&lt;&gt;"INSUMO",#REF!&lt;&gt;"")</formula>
    </cfRule>
    <cfRule type="expression" dxfId="1084" priority="1094" stopIfTrue="1">
      <formula>AND(OR(#REF!="COMPOSICAO",#REF!="INSUMO",#REF!&lt;&gt;""),#REF!&lt;&gt;"")</formula>
    </cfRule>
  </conditionalFormatting>
  <conditionalFormatting sqref="A24:C24">
    <cfRule type="expression" dxfId="1083" priority="1079" stopIfTrue="1">
      <formula>AND(#REF!&lt;&gt;"COMPOSICAO",#REF!&lt;&gt;"INSUMO",#REF!&lt;&gt;"")</formula>
    </cfRule>
    <cfRule type="expression" dxfId="1082" priority="1080" stopIfTrue="1">
      <formula>AND(OR(#REF!="COMPOSICAO",#REF!="INSUMO",#REF!&lt;&gt;""),#REF!&lt;&gt;"")</formula>
    </cfRule>
  </conditionalFormatting>
  <conditionalFormatting sqref="A25:D25">
    <cfRule type="expression" dxfId="1081" priority="1081" stopIfTrue="1">
      <formula>AND(#REF!&lt;&gt;"COMPOSICAO",#REF!&lt;&gt;"INSUMO",#REF!&lt;&gt;"")</formula>
    </cfRule>
    <cfRule type="expression" dxfId="1080" priority="1082" stopIfTrue="1">
      <formula>AND(OR(#REF!="COMPOSICAO",#REF!="INSUMO",#REF!&lt;&gt;""),#REF!&lt;&gt;"")</formula>
    </cfRule>
  </conditionalFormatting>
  <conditionalFormatting sqref="B26:B30">
    <cfRule type="expression" dxfId="1079" priority="1077" stopIfTrue="1">
      <formula>AND(#REF!&lt;&gt;"COMPOSICAO",#REF!&lt;&gt;"INSUMO",#REF!&lt;&gt;"")</formula>
    </cfRule>
    <cfRule type="expression" dxfId="1078" priority="1078" stopIfTrue="1">
      <formula>AND(OR(#REF!="COMPOSICAO",#REF!="INSUMO",#REF!&lt;&gt;""),#REF!&lt;&gt;"")</formula>
    </cfRule>
  </conditionalFormatting>
  <conditionalFormatting sqref="C26:C30">
    <cfRule type="expression" dxfId="1077" priority="1075" stopIfTrue="1">
      <formula>AND(#REF!&lt;&gt;"COMPOSICAO",#REF!&lt;&gt;"INSUMO",#REF!&lt;&gt;"")</formula>
    </cfRule>
    <cfRule type="expression" dxfId="1076" priority="1076" stopIfTrue="1">
      <formula>AND(OR(#REF!="COMPOSICAO",#REF!="INSUMO",#REF!&lt;&gt;""),#REF!&lt;&gt;"")</formula>
    </cfRule>
  </conditionalFormatting>
  <conditionalFormatting sqref="E25:F30 D26:D30">
    <cfRule type="expression" dxfId="1075" priority="1083" stopIfTrue="1">
      <formula>AND(#REF!&lt;&gt;"COMPOSICAO",#REF!&lt;&gt;"INSUMO",#REF!&lt;&gt;"")</formula>
    </cfRule>
    <cfRule type="expression" dxfId="1074" priority="1084" stopIfTrue="1">
      <formula>AND(OR(#REF!="COMPOSICAO",#REF!="INSUMO",#REF!&lt;&gt;""),#REF!&lt;&gt;"")</formula>
    </cfRule>
  </conditionalFormatting>
  <conditionalFormatting sqref="A35:C35">
    <cfRule type="expression" dxfId="1073" priority="1069" stopIfTrue="1">
      <formula>AND(#REF!&lt;&gt;"COMPOSICAO",#REF!&lt;&gt;"INSUMO",#REF!&lt;&gt;"")</formula>
    </cfRule>
    <cfRule type="expression" dxfId="1072" priority="1070" stopIfTrue="1">
      <formula>AND(OR(#REF!="COMPOSICAO",#REF!="INSUMO",#REF!&lt;&gt;""),#REF!&lt;&gt;"")</formula>
    </cfRule>
  </conditionalFormatting>
  <conditionalFormatting sqref="A36:D36">
    <cfRule type="expression" dxfId="1071" priority="1071" stopIfTrue="1">
      <formula>AND(#REF!&lt;&gt;"COMPOSICAO",#REF!&lt;&gt;"INSUMO",#REF!&lt;&gt;"")</formula>
    </cfRule>
    <cfRule type="expression" dxfId="1070" priority="1072" stopIfTrue="1">
      <formula>AND(OR(#REF!="COMPOSICAO",#REF!="INSUMO",#REF!&lt;&gt;""),#REF!&lt;&gt;"")</formula>
    </cfRule>
  </conditionalFormatting>
  <conditionalFormatting sqref="B37:B39 B41">
    <cfRule type="expression" dxfId="1069" priority="1067" stopIfTrue="1">
      <formula>AND(#REF!&lt;&gt;"COMPOSICAO",#REF!&lt;&gt;"INSUMO",#REF!&lt;&gt;"")</formula>
    </cfRule>
    <cfRule type="expression" dxfId="1068" priority="1068" stopIfTrue="1">
      <formula>AND(OR(#REF!="COMPOSICAO",#REF!="INSUMO",#REF!&lt;&gt;""),#REF!&lt;&gt;"")</formula>
    </cfRule>
  </conditionalFormatting>
  <conditionalFormatting sqref="C37:C39 C41">
    <cfRule type="expression" dxfId="1067" priority="1065" stopIfTrue="1">
      <formula>AND(#REF!&lt;&gt;"COMPOSICAO",#REF!&lt;&gt;"INSUMO",#REF!&lt;&gt;"")</formula>
    </cfRule>
    <cfRule type="expression" dxfId="1066" priority="1066" stopIfTrue="1">
      <formula>AND(OR(#REF!="COMPOSICAO",#REF!="INSUMO",#REF!&lt;&gt;""),#REF!&lt;&gt;"")</formula>
    </cfRule>
  </conditionalFormatting>
  <conditionalFormatting sqref="E36:F41 D37:D41">
    <cfRule type="expression" dxfId="1065" priority="1073" stopIfTrue="1">
      <formula>AND(#REF!&lt;&gt;"COMPOSICAO",#REF!&lt;&gt;"INSUMO",#REF!&lt;&gt;"")</formula>
    </cfRule>
    <cfRule type="expression" dxfId="1064" priority="1074" stopIfTrue="1">
      <formula>AND(OR(#REF!="COMPOSICAO",#REF!="INSUMO",#REF!&lt;&gt;""),#REF!&lt;&gt;"")</formula>
    </cfRule>
  </conditionalFormatting>
  <conditionalFormatting sqref="B40">
    <cfRule type="expression" dxfId="1063" priority="1063" stopIfTrue="1">
      <formula>AND(#REF!&lt;&gt;"COMPOSICAO",#REF!&lt;&gt;"INSUMO",#REF!&lt;&gt;"")</formula>
    </cfRule>
    <cfRule type="expression" dxfId="1062" priority="1064" stopIfTrue="1">
      <formula>AND(OR(#REF!="COMPOSICAO",#REF!="INSUMO",#REF!&lt;&gt;""),#REF!&lt;&gt;"")</formula>
    </cfRule>
  </conditionalFormatting>
  <conditionalFormatting sqref="C40">
    <cfRule type="expression" dxfId="1061" priority="1061" stopIfTrue="1">
      <formula>AND(#REF!&lt;&gt;"COMPOSICAO",#REF!&lt;&gt;"INSUMO",#REF!&lt;&gt;"")</formula>
    </cfRule>
    <cfRule type="expression" dxfId="1060" priority="1062" stopIfTrue="1">
      <formula>AND(OR(#REF!="COMPOSICAO",#REF!="INSUMO",#REF!&lt;&gt;""),#REF!&lt;&gt;"")</formula>
    </cfRule>
  </conditionalFormatting>
  <conditionalFormatting sqref="A46:C46">
    <cfRule type="expression" dxfId="1059" priority="1055" stopIfTrue="1">
      <formula>AND(#REF!&lt;&gt;"COMPOSICAO",#REF!&lt;&gt;"INSUMO",#REF!&lt;&gt;"")</formula>
    </cfRule>
    <cfRule type="expression" dxfId="1058" priority="1056" stopIfTrue="1">
      <formula>AND(OR(#REF!="COMPOSICAO",#REF!="INSUMO",#REF!&lt;&gt;""),#REF!&lt;&gt;"")</formula>
    </cfRule>
  </conditionalFormatting>
  <conditionalFormatting sqref="A47:D47">
    <cfRule type="expression" dxfId="1057" priority="1057" stopIfTrue="1">
      <formula>AND(#REF!&lt;&gt;"COMPOSICAO",#REF!&lt;&gt;"INSUMO",#REF!&lt;&gt;"")</formula>
    </cfRule>
    <cfRule type="expression" dxfId="1056" priority="1058" stopIfTrue="1">
      <formula>AND(OR(#REF!="COMPOSICAO",#REF!="INSUMO",#REF!&lt;&gt;""),#REF!&lt;&gt;"")</formula>
    </cfRule>
  </conditionalFormatting>
  <conditionalFormatting sqref="B48:B50">
    <cfRule type="expression" dxfId="1055" priority="1053" stopIfTrue="1">
      <formula>AND(#REF!&lt;&gt;"COMPOSICAO",#REF!&lt;&gt;"INSUMO",#REF!&lt;&gt;"")</formula>
    </cfRule>
    <cfRule type="expression" dxfId="1054" priority="1054" stopIfTrue="1">
      <formula>AND(OR(#REF!="COMPOSICAO",#REF!="INSUMO",#REF!&lt;&gt;""),#REF!&lt;&gt;"")</formula>
    </cfRule>
  </conditionalFormatting>
  <conditionalFormatting sqref="C48:C50">
    <cfRule type="expression" dxfId="1053" priority="1051" stopIfTrue="1">
      <formula>AND(#REF!&lt;&gt;"COMPOSICAO",#REF!&lt;&gt;"INSUMO",#REF!&lt;&gt;"")</formula>
    </cfRule>
    <cfRule type="expression" dxfId="1052" priority="1052" stopIfTrue="1">
      <formula>AND(OR(#REF!="COMPOSICAO",#REF!="INSUMO",#REF!&lt;&gt;""),#REF!&lt;&gt;"")</formula>
    </cfRule>
  </conditionalFormatting>
  <conditionalFormatting sqref="E47:F52 D48:D52">
    <cfRule type="expression" dxfId="1051" priority="1059" stopIfTrue="1">
      <formula>AND(#REF!&lt;&gt;"COMPOSICAO",#REF!&lt;&gt;"INSUMO",#REF!&lt;&gt;"")</formula>
    </cfRule>
    <cfRule type="expression" dxfId="1050" priority="1060" stopIfTrue="1">
      <formula>AND(OR(#REF!="COMPOSICAO",#REF!="INSUMO",#REF!&lt;&gt;""),#REF!&lt;&gt;"")</formula>
    </cfRule>
  </conditionalFormatting>
  <conditionalFormatting sqref="B51:B52">
    <cfRule type="expression" dxfId="1049" priority="1049" stopIfTrue="1">
      <formula>AND(#REF!&lt;&gt;"COMPOSICAO",#REF!&lt;&gt;"INSUMO",#REF!&lt;&gt;"")</formula>
    </cfRule>
    <cfRule type="expression" dxfId="1048" priority="1050" stopIfTrue="1">
      <formula>AND(OR(#REF!="COMPOSICAO",#REF!="INSUMO",#REF!&lt;&gt;""),#REF!&lt;&gt;"")</formula>
    </cfRule>
  </conditionalFormatting>
  <conditionalFormatting sqref="C51:C52">
    <cfRule type="expression" dxfId="1047" priority="1047" stopIfTrue="1">
      <formula>AND(#REF!&lt;&gt;"COMPOSICAO",#REF!&lt;&gt;"INSUMO",#REF!&lt;&gt;"")</formula>
    </cfRule>
    <cfRule type="expression" dxfId="1046" priority="1048" stopIfTrue="1">
      <formula>AND(OR(#REF!="COMPOSICAO",#REF!="INSUMO",#REF!&lt;&gt;""),#REF!&lt;&gt;"")</formula>
    </cfRule>
  </conditionalFormatting>
  <conditionalFormatting sqref="A57:C57">
    <cfRule type="expression" dxfId="1045" priority="1041" stopIfTrue="1">
      <formula>AND(#REF!&lt;&gt;"COMPOSICAO",#REF!&lt;&gt;"INSUMO",#REF!&lt;&gt;"")</formula>
    </cfRule>
    <cfRule type="expression" dxfId="1044" priority="1042" stopIfTrue="1">
      <formula>AND(OR(#REF!="COMPOSICAO",#REF!="INSUMO",#REF!&lt;&gt;""),#REF!&lt;&gt;"")</formula>
    </cfRule>
  </conditionalFormatting>
  <conditionalFormatting sqref="A58:D58">
    <cfRule type="expression" dxfId="1043" priority="1043" stopIfTrue="1">
      <formula>AND(#REF!&lt;&gt;"COMPOSICAO",#REF!&lt;&gt;"INSUMO",#REF!&lt;&gt;"")</formula>
    </cfRule>
    <cfRule type="expression" dxfId="1042" priority="1044" stopIfTrue="1">
      <formula>AND(OR(#REF!="COMPOSICAO",#REF!="INSUMO",#REF!&lt;&gt;""),#REF!&lt;&gt;"")</formula>
    </cfRule>
  </conditionalFormatting>
  <conditionalFormatting sqref="B59:B61">
    <cfRule type="expression" dxfId="1041" priority="1039" stopIfTrue="1">
      <formula>AND(#REF!&lt;&gt;"COMPOSICAO",#REF!&lt;&gt;"INSUMO",#REF!&lt;&gt;"")</formula>
    </cfRule>
    <cfRule type="expression" dxfId="1040" priority="1040" stopIfTrue="1">
      <formula>AND(OR(#REF!="COMPOSICAO",#REF!="INSUMO",#REF!&lt;&gt;""),#REF!&lt;&gt;"")</formula>
    </cfRule>
  </conditionalFormatting>
  <conditionalFormatting sqref="C59:C61">
    <cfRule type="expression" dxfId="1039" priority="1037" stopIfTrue="1">
      <formula>AND(#REF!&lt;&gt;"COMPOSICAO",#REF!&lt;&gt;"INSUMO",#REF!&lt;&gt;"")</formula>
    </cfRule>
    <cfRule type="expression" dxfId="1038" priority="1038" stopIfTrue="1">
      <formula>AND(OR(#REF!="COMPOSICAO",#REF!="INSUMO",#REF!&lt;&gt;""),#REF!&lt;&gt;"")</formula>
    </cfRule>
  </conditionalFormatting>
  <conditionalFormatting sqref="E58:F63 D59:D63">
    <cfRule type="expression" dxfId="1037" priority="1045" stopIfTrue="1">
      <formula>AND(#REF!&lt;&gt;"COMPOSICAO",#REF!&lt;&gt;"INSUMO",#REF!&lt;&gt;"")</formula>
    </cfRule>
    <cfRule type="expression" dxfId="1036" priority="1046" stopIfTrue="1">
      <formula>AND(OR(#REF!="COMPOSICAO",#REF!="INSUMO",#REF!&lt;&gt;""),#REF!&lt;&gt;"")</formula>
    </cfRule>
  </conditionalFormatting>
  <conditionalFormatting sqref="B62:B63">
    <cfRule type="expression" dxfId="1035" priority="1035" stopIfTrue="1">
      <formula>AND(#REF!&lt;&gt;"COMPOSICAO",#REF!&lt;&gt;"INSUMO",#REF!&lt;&gt;"")</formula>
    </cfRule>
    <cfRule type="expression" dxfId="1034" priority="1036" stopIfTrue="1">
      <formula>AND(OR(#REF!="COMPOSICAO",#REF!="INSUMO",#REF!&lt;&gt;""),#REF!&lt;&gt;"")</formula>
    </cfRule>
  </conditionalFormatting>
  <conditionalFormatting sqref="C62:C63">
    <cfRule type="expression" dxfId="1033" priority="1033" stopIfTrue="1">
      <formula>AND(#REF!&lt;&gt;"COMPOSICAO",#REF!&lt;&gt;"INSUMO",#REF!&lt;&gt;"")</formula>
    </cfRule>
    <cfRule type="expression" dxfId="1032" priority="1034" stopIfTrue="1">
      <formula>AND(OR(#REF!="COMPOSICAO",#REF!="INSUMO",#REF!&lt;&gt;""),#REF!&lt;&gt;"")</formula>
    </cfRule>
  </conditionalFormatting>
  <conditionalFormatting sqref="A75:B75">
    <cfRule type="expression" dxfId="1031" priority="1023" stopIfTrue="1">
      <formula>AND(#REF!&lt;&gt;"COMPOSICAO",#REF!&lt;&gt;"INSUMO",#REF!&lt;&gt;"")</formula>
    </cfRule>
    <cfRule type="expression" dxfId="1030" priority="1024" stopIfTrue="1">
      <formula>AND(OR(#REF!="COMPOSICAO",#REF!="INSUMO",#REF!&lt;&gt;""),#REF!&lt;&gt;"")</formula>
    </cfRule>
  </conditionalFormatting>
  <conditionalFormatting sqref="A68:C68">
    <cfRule type="expression" dxfId="1029" priority="1027" stopIfTrue="1">
      <formula>AND(#REF!&lt;&gt;"COMPOSICAO",#REF!&lt;&gt;"INSUMO",#REF!&lt;&gt;"")</formula>
    </cfRule>
    <cfRule type="expression" dxfId="1028" priority="1028" stopIfTrue="1">
      <formula>AND(OR(#REF!="COMPOSICAO",#REF!="INSUMO",#REF!&lt;&gt;""),#REF!&lt;&gt;"")</formula>
    </cfRule>
  </conditionalFormatting>
  <conditionalFormatting sqref="A69:D69">
    <cfRule type="expression" dxfId="1027" priority="1029" stopIfTrue="1">
      <formula>AND(#REF!&lt;&gt;"COMPOSICAO",#REF!&lt;&gt;"INSUMO",#REF!&lt;&gt;"")</formula>
    </cfRule>
    <cfRule type="expression" dxfId="1026" priority="1030" stopIfTrue="1">
      <formula>AND(OR(#REF!="COMPOSICAO",#REF!="INSUMO",#REF!&lt;&gt;""),#REF!&lt;&gt;"")</formula>
    </cfRule>
  </conditionalFormatting>
  <conditionalFormatting sqref="B70:B71 B73">
    <cfRule type="expression" dxfId="1025" priority="1025" stopIfTrue="1">
      <formula>AND(#REF!&lt;&gt;"COMPOSICAO",#REF!&lt;&gt;"INSUMO",#REF!&lt;&gt;"")</formula>
    </cfRule>
    <cfRule type="expression" dxfId="1024" priority="1026" stopIfTrue="1">
      <formula>AND(OR(#REF!="COMPOSICAO",#REF!="INSUMO",#REF!&lt;&gt;""),#REF!&lt;&gt;"")</formula>
    </cfRule>
  </conditionalFormatting>
  <conditionalFormatting sqref="C75 C70:C71 C73">
    <cfRule type="expression" dxfId="1023" priority="1021" stopIfTrue="1">
      <formula>AND(#REF!&lt;&gt;"COMPOSICAO",#REF!&lt;&gt;"INSUMO",#REF!&lt;&gt;"")</formula>
    </cfRule>
    <cfRule type="expression" dxfId="1022" priority="1022" stopIfTrue="1">
      <formula>AND(OR(#REF!="COMPOSICAO",#REF!="INSUMO",#REF!&lt;&gt;""),#REF!&lt;&gt;"")</formula>
    </cfRule>
  </conditionalFormatting>
  <conditionalFormatting sqref="E69:F75 D70:D71 D73:D75">
    <cfRule type="expression" dxfId="1021" priority="1031" stopIfTrue="1">
      <formula>AND(#REF!&lt;&gt;"COMPOSICAO",#REF!&lt;&gt;"INSUMO",#REF!&lt;&gt;"")</formula>
    </cfRule>
    <cfRule type="expression" dxfId="1020" priority="1032" stopIfTrue="1">
      <formula>AND(OR(#REF!="COMPOSICAO",#REF!="INSUMO",#REF!&lt;&gt;""),#REF!&lt;&gt;"")</formula>
    </cfRule>
  </conditionalFormatting>
  <conditionalFormatting sqref="B74:B75">
    <cfRule type="expression" dxfId="1019" priority="1019" stopIfTrue="1">
      <formula>AND(#REF!&lt;&gt;"COMPOSICAO",#REF!&lt;&gt;"INSUMO",#REF!&lt;&gt;"")</formula>
    </cfRule>
    <cfRule type="expression" dxfId="1018" priority="1020" stopIfTrue="1">
      <formula>AND(OR(#REF!="COMPOSICAO",#REF!="INSUMO",#REF!&lt;&gt;""),#REF!&lt;&gt;"")</formula>
    </cfRule>
  </conditionalFormatting>
  <conditionalFormatting sqref="C74:C75">
    <cfRule type="expression" dxfId="1017" priority="1017" stopIfTrue="1">
      <formula>AND(#REF!&lt;&gt;"COMPOSICAO",#REF!&lt;&gt;"INSUMO",#REF!&lt;&gt;"")</formula>
    </cfRule>
    <cfRule type="expression" dxfId="1016" priority="1018" stopIfTrue="1">
      <formula>AND(OR(#REF!="COMPOSICAO",#REF!="INSUMO",#REF!&lt;&gt;""),#REF!&lt;&gt;"")</formula>
    </cfRule>
  </conditionalFormatting>
  <conditionalFormatting sqref="B72">
    <cfRule type="expression" dxfId="1015" priority="1013" stopIfTrue="1">
      <formula>AND(#REF!&lt;&gt;"COMPOSICAO",#REF!&lt;&gt;"INSUMO",#REF!&lt;&gt;"")</formula>
    </cfRule>
    <cfRule type="expression" dxfId="1014" priority="1014" stopIfTrue="1">
      <formula>AND(OR(#REF!="COMPOSICAO",#REF!="INSUMO",#REF!&lt;&gt;""),#REF!&lt;&gt;"")</formula>
    </cfRule>
  </conditionalFormatting>
  <conditionalFormatting sqref="C72">
    <cfRule type="expression" dxfId="1013" priority="1011" stopIfTrue="1">
      <formula>AND(#REF!&lt;&gt;"COMPOSICAO",#REF!&lt;&gt;"INSUMO",#REF!&lt;&gt;"")</formula>
    </cfRule>
    <cfRule type="expression" dxfId="1012" priority="1012" stopIfTrue="1">
      <formula>AND(OR(#REF!="COMPOSICAO",#REF!="INSUMO",#REF!&lt;&gt;""),#REF!&lt;&gt;"")</formula>
    </cfRule>
  </conditionalFormatting>
  <conditionalFormatting sqref="D72">
    <cfRule type="expression" dxfId="1011" priority="1015" stopIfTrue="1">
      <formula>AND(#REF!&lt;&gt;"COMPOSICAO",#REF!&lt;&gt;"INSUMO",#REF!&lt;&gt;"")</formula>
    </cfRule>
    <cfRule type="expression" dxfId="1010" priority="1016" stopIfTrue="1">
      <formula>AND(OR(#REF!="COMPOSICAO",#REF!="INSUMO",#REF!&lt;&gt;""),#REF!&lt;&gt;"")</formula>
    </cfRule>
  </conditionalFormatting>
  <conditionalFormatting sqref="A80:C80">
    <cfRule type="expression" dxfId="1009" priority="1005" stopIfTrue="1">
      <formula>AND(#REF!&lt;&gt;"COMPOSICAO",#REF!&lt;&gt;"INSUMO",#REF!&lt;&gt;"")</formula>
    </cfRule>
    <cfRule type="expression" dxfId="1008" priority="1006" stopIfTrue="1">
      <formula>AND(OR(#REF!="COMPOSICAO",#REF!="INSUMO",#REF!&lt;&gt;""),#REF!&lt;&gt;"")</formula>
    </cfRule>
  </conditionalFormatting>
  <conditionalFormatting sqref="A81:D81">
    <cfRule type="expression" dxfId="1007" priority="1007" stopIfTrue="1">
      <formula>AND(#REF!&lt;&gt;"COMPOSICAO",#REF!&lt;&gt;"INSUMO",#REF!&lt;&gt;"")</formula>
    </cfRule>
    <cfRule type="expression" dxfId="1006" priority="1008" stopIfTrue="1">
      <formula>AND(OR(#REF!="COMPOSICAO",#REF!="INSUMO",#REF!&lt;&gt;""),#REF!&lt;&gt;"")</formula>
    </cfRule>
  </conditionalFormatting>
  <conditionalFormatting sqref="B82:B83">
    <cfRule type="expression" dxfId="1005" priority="1003" stopIfTrue="1">
      <formula>AND(#REF!&lt;&gt;"COMPOSICAO",#REF!&lt;&gt;"INSUMO",#REF!&lt;&gt;"")</formula>
    </cfRule>
    <cfRule type="expression" dxfId="1004" priority="1004" stopIfTrue="1">
      <formula>AND(OR(#REF!="COMPOSICAO",#REF!="INSUMO",#REF!&lt;&gt;""),#REF!&lt;&gt;"")</formula>
    </cfRule>
  </conditionalFormatting>
  <conditionalFormatting sqref="C82:C83">
    <cfRule type="expression" dxfId="1003" priority="1001" stopIfTrue="1">
      <formula>AND(#REF!&lt;&gt;"COMPOSICAO",#REF!&lt;&gt;"INSUMO",#REF!&lt;&gt;"")</formula>
    </cfRule>
    <cfRule type="expression" dxfId="1002" priority="1002" stopIfTrue="1">
      <formula>AND(OR(#REF!="COMPOSICAO",#REF!="INSUMO",#REF!&lt;&gt;""),#REF!&lt;&gt;"")</formula>
    </cfRule>
  </conditionalFormatting>
  <conditionalFormatting sqref="E81:F85 D82:D83 D85">
    <cfRule type="expression" dxfId="1001" priority="1009" stopIfTrue="1">
      <formula>AND(#REF!&lt;&gt;"COMPOSICAO",#REF!&lt;&gt;"INSUMO",#REF!&lt;&gt;"")</formula>
    </cfRule>
    <cfRule type="expression" dxfId="1000" priority="1010" stopIfTrue="1">
      <formula>AND(OR(#REF!="COMPOSICAO",#REF!="INSUMO",#REF!&lt;&gt;""),#REF!&lt;&gt;"")</formula>
    </cfRule>
  </conditionalFormatting>
  <conditionalFormatting sqref="B84">
    <cfRule type="expression" dxfId="999" priority="997" stopIfTrue="1">
      <formula>AND(#REF!&lt;&gt;"COMPOSICAO",#REF!&lt;&gt;"INSUMO",#REF!&lt;&gt;"")</formula>
    </cfRule>
    <cfRule type="expression" dxfId="998" priority="998" stopIfTrue="1">
      <formula>AND(OR(#REF!="COMPOSICAO",#REF!="INSUMO",#REF!&lt;&gt;""),#REF!&lt;&gt;"")</formula>
    </cfRule>
  </conditionalFormatting>
  <conditionalFormatting sqref="C84">
    <cfRule type="expression" dxfId="997" priority="995" stopIfTrue="1">
      <formula>AND(#REF!&lt;&gt;"COMPOSICAO",#REF!&lt;&gt;"INSUMO",#REF!&lt;&gt;"")</formula>
    </cfRule>
    <cfRule type="expression" dxfId="996" priority="996" stopIfTrue="1">
      <formula>AND(OR(#REF!="COMPOSICAO",#REF!="INSUMO",#REF!&lt;&gt;""),#REF!&lt;&gt;"")</formula>
    </cfRule>
  </conditionalFormatting>
  <conditionalFormatting sqref="D84">
    <cfRule type="expression" dxfId="995" priority="999" stopIfTrue="1">
      <formula>AND(#REF!&lt;&gt;"COMPOSICAO",#REF!&lt;&gt;"INSUMO",#REF!&lt;&gt;"")</formula>
    </cfRule>
    <cfRule type="expression" dxfId="994" priority="1000" stopIfTrue="1">
      <formula>AND(OR(#REF!="COMPOSICAO",#REF!="INSUMO",#REF!&lt;&gt;""),#REF!&lt;&gt;"")</formula>
    </cfRule>
  </conditionalFormatting>
  <conditionalFormatting sqref="B85">
    <cfRule type="expression" dxfId="993" priority="993" stopIfTrue="1">
      <formula>AND(#REF!&lt;&gt;"COMPOSICAO",#REF!&lt;&gt;"INSUMO",#REF!&lt;&gt;"")</formula>
    </cfRule>
    <cfRule type="expression" dxfId="992" priority="994" stopIfTrue="1">
      <formula>AND(OR(#REF!="COMPOSICAO",#REF!="INSUMO",#REF!&lt;&gt;""),#REF!&lt;&gt;"")</formula>
    </cfRule>
  </conditionalFormatting>
  <conditionalFormatting sqref="C85">
    <cfRule type="expression" dxfId="991" priority="991" stopIfTrue="1">
      <formula>AND(#REF!&lt;&gt;"COMPOSICAO",#REF!&lt;&gt;"INSUMO",#REF!&lt;&gt;"")</formula>
    </cfRule>
    <cfRule type="expression" dxfId="990" priority="992" stopIfTrue="1">
      <formula>AND(OR(#REF!="COMPOSICAO",#REF!="INSUMO",#REF!&lt;&gt;""),#REF!&lt;&gt;"")</formula>
    </cfRule>
  </conditionalFormatting>
  <conditionalFormatting sqref="A90:C90">
    <cfRule type="expression" dxfId="989" priority="985" stopIfTrue="1">
      <formula>AND(#REF!&lt;&gt;"COMPOSICAO",#REF!&lt;&gt;"INSUMO",#REF!&lt;&gt;"")</formula>
    </cfRule>
    <cfRule type="expression" dxfId="988" priority="986" stopIfTrue="1">
      <formula>AND(OR(#REF!="COMPOSICAO",#REF!="INSUMO",#REF!&lt;&gt;""),#REF!&lt;&gt;"")</formula>
    </cfRule>
  </conditionalFormatting>
  <conditionalFormatting sqref="A91:D91">
    <cfRule type="expression" dxfId="987" priority="987" stopIfTrue="1">
      <formula>AND(#REF!&lt;&gt;"COMPOSICAO",#REF!&lt;&gt;"INSUMO",#REF!&lt;&gt;"")</formula>
    </cfRule>
    <cfRule type="expression" dxfId="986" priority="988" stopIfTrue="1">
      <formula>AND(OR(#REF!="COMPOSICAO",#REF!="INSUMO",#REF!&lt;&gt;""),#REF!&lt;&gt;"")</formula>
    </cfRule>
  </conditionalFormatting>
  <conditionalFormatting sqref="B92:B93">
    <cfRule type="expression" dxfId="985" priority="983" stopIfTrue="1">
      <formula>AND(#REF!&lt;&gt;"COMPOSICAO",#REF!&lt;&gt;"INSUMO",#REF!&lt;&gt;"")</formula>
    </cfRule>
    <cfRule type="expression" dxfId="984" priority="984" stopIfTrue="1">
      <formula>AND(OR(#REF!="COMPOSICAO",#REF!="INSUMO",#REF!&lt;&gt;""),#REF!&lt;&gt;"")</formula>
    </cfRule>
  </conditionalFormatting>
  <conditionalFormatting sqref="C92:C93">
    <cfRule type="expression" dxfId="983" priority="981" stopIfTrue="1">
      <formula>AND(#REF!&lt;&gt;"COMPOSICAO",#REF!&lt;&gt;"INSUMO",#REF!&lt;&gt;"")</formula>
    </cfRule>
    <cfRule type="expression" dxfId="982" priority="982" stopIfTrue="1">
      <formula>AND(OR(#REF!="COMPOSICAO",#REF!="INSUMO",#REF!&lt;&gt;""),#REF!&lt;&gt;"")</formula>
    </cfRule>
  </conditionalFormatting>
  <conditionalFormatting sqref="E91:F96 D92:D93 D95:D96">
    <cfRule type="expression" dxfId="981" priority="989" stopIfTrue="1">
      <formula>AND(#REF!&lt;&gt;"COMPOSICAO",#REF!&lt;&gt;"INSUMO",#REF!&lt;&gt;"")</formula>
    </cfRule>
    <cfRule type="expression" dxfId="980" priority="990" stopIfTrue="1">
      <formula>AND(OR(#REF!="COMPOSICAO",#REF!="INSUMO",#REF!&lt;&gt;""),#REF!&lt;&gt;"")</formula>
    </cfRule>
  </conditionalFormatting>
  <conditionalFormatting sqref="B94">
    <cfRule type="expression" dxfId="979" priority="977" stopIfTrue="1">
      <formula>AND(#REF!&lt;&gt;"COMPOSICAO",#REF!&lt;&gt;"INSUMO",#REF!&lt;&gt;"")</formula>
    </cfRule>
    <cfRule type="expression" dxfId="978" priority="978" stopIfTrue="1">
      <formula>AND(OR(#REF!="COMPOSICAO",#REF!="INSUMO",#REF!&lt;&gt;""),#REF!&lt;&gt;"")</formula>
    </cfRule>
  </conditionalFormatting>
  <conditionalFormatting sqref="C94">
    <cfRule type="expression" dxfId="977" priority="975" stopIfTrue="1">
      <formula>AND(#REF!&lt;&gt;"COMPOSICAO",#REF!&lt;&gt;"INSUMO",#REF!&lt;&gt;"")</formula>
    </cfRule>
    <cfRule type="expression" dxfId="976" priority="976" stopIfTrue="1">
      <formula>AND(OR(#REF!="COMPOSICAO",#REF!="INSUMO",#REF!&lt;&gt;""),#REF!&lt;&gt;"")</formula>
    </cfRule>
  </conditionalFormatting>
  <conditionalFormatting sqref="D94">
    <cfRule type="expression" dxfId="975" priority="979" stopIfTrue="1">
      <formula>AND(#REF!&lt;&gt;"COMPOSICAO",#REF!&lt;&gt;"INSUMO",#REF!&lt;&gt;"")</formula>
    </cfRule>
    <cfRule type="expression" dxfId="974" priority="980" stopIfTrue="1">
      <formula>AND(OR(#REF!="COMPOSICAO",#REF!="INSUMO",#REF!&lt;&gt;""),#REF!&lt;&gt;"")</formula>
    </cfRule>
  </conditionalFormatting>
  <conditionalFormatting sqref="B95">
    <cfRule type="expression" dxfId="973" priority="973" stopIfTrue="1">
      <formula>AND(#REF!&lt;&gt;"COMPOSICAO",#REF!&lt;&gt;"INSUMO",#REF!&lt;&gt;"")</formula>
    </cfRule>
    <cfRule type="expression" dxfId="972" priority="974" stopIfTrue="1">
      <formula>AND(OR(#REF!="COMPOSICAO",#REF!="INSUMO",#REF!&lt;&gt;""),#REF!&lt;&gt;"")</formula>
    </cfRule>
  </conditionalFormatting>
  <conditionalFormatting sqref="C95">
    <cfRule type="expression" dxfId="971" priority="971" stopIfTrue="1">
      <formula>AND(#REF!&lt;&gt;"COMPOSICAO",#REF!&lt;&gt;"INSUMO",#REF!&lt;&gt;"")</formula>
    </cfRule>
    <cfRule type="expression" dxfId="970" priority="972" stopIfTrue="1">
      <formula>AND(OR(#REF!="COMPOSICAO",#REF!="INSUMO",#REF!&lt;&gt;""),#REF!&lt;&gt;"")</formula>
    </cfRule>
  </conditionalFormatting>
  <conditionalFormatting sqref="B96">
    <cfRule type="expression" dxfId="969" priority="969" stopIfTrue="1">
      <formula>AND(#REF!&lt;&gt;"COMPOSICAO",#REF!&lt;&gt;"INSUMO",#REF!&lt;&gt;"")</formula>
    </cfRule>
    <cfRule type="expression" dxfId="968" priority="970" stopIfTrue="1">
      <formula>AND(OR(#REF!="COMPOSICAO",#REF!="INSUMO",#REF!&lt;&gt;""),#REF!&lt;&gt;"")</formula>
    </cfRule>
  </conditionalFormatting>
  <conditionalFormatting sqref="C96">
    <cfRule type="expression" dxfId="967" priority="967" stopIfTrue="1">
      <formula>AND(#REF!&lt;&gt;"COMPOSICAO",#REF!&lt;&gt;"INSUMO",#REF!&lt;&gt;"")</formula>
    </cfRule>
    <cfRule type="expression" dxfId="966" priority="968" stopIfTrue="1">
      <formula>AND(OR(#REF!="COMPOSICAO",#REF!="INSUMO",#REF!&lt;&gt;""),#REF!&lt;&gt;"")</formula>
    </cfRule>
  </conditionalFormatting>
  <conditionalFormatting sqref="A101:C101">
    <cfRule type="expression" dxfId="965" priority="961" stopIfTrue="1">
      <formula>AND(#REF!&lt;&gt;"COMPOSICAO",#REF!&lt;&gt;"INSUMO",#REF!&lt;&gt;"")</formula>
    </cfRule>
    <cfRule type="expression" dxfId="964" priority="962" stopIfTrue="1">
      <formula>AND(OR(#REF!="COMPOSICAO",#REF!="INSUMO",#REF!&lt;&gt;""),#REF!&lt;&gt;"")</formula>
    </cfRule>
  </conditionalFormatting>
  <conditionalFormatting sqref="A102:D102">
    <cfRule type="expression" dxfId="963" priority="963" stopIfTrue="1">
      <formula>AND(#REF!&lt;&gt;"COMPOSICAO",#REF!&lt;&gt;"INSUMO",#REF!&lt;&gt;"")</formula>
    </cfRule>
    <cfRule type="expression" dxfId="962" priority="964" stopIfTrue="1">
      <formula>AND(OR(#REF!="COMPOSICAO",#REF!="INSUMO",#REF!&lt;&gt;""),#REF!&lt;&gt;"")</formula>
    </cfRule>
  </conditionalFormatting>
  <conditionalFormatting sqref="B103:B104">
    <cfRule type="expression" dxfId="961" priority="959" stopIfTrue="1">
      <formula>AND(#REF!&lt;&gt;"COMPOSICAO",#REF!&lt;&gt;"INSUMO",#REF!&lt;&gt;"")</formula>
    </cfRule>
    <cfRule type="expression" dxfId="960" priority="960" stopIfTrue="1">
      <formula>AND(OR(#REF!="COMPOSICAO",#REF!="INSUMO",#REF!&lt;&gt;""),#REF!&lt;&gt;"")</formula>
    </cfRule>
  </conditionalFormatting>
  <conditionalFormatting sqref="C103:C104">
    <cfRule type="expression" dxfId="959" priority="957" stopIfTrue="1">
      <formula>AND(#REF!&lt;&gt;"COMPOSICAO",#REF!&lt;&gt;"INSUMO",#REF!&lt;&gt;"")</formula>
    </cfRule>
    <cfRule type="expression" dxfId="958" priority="958" stopIfTrue="1">
      <formula>AND(OR(#REF!="COMPOSICAO",#REF!="INSUMO",#REF!&lt;&gt;""),#REF!&lt;&gt;"")</formula>
    </cfRule>
  </conditionalFormatting>
  <conditionalFormatting sqref="E102:F107 D103:D104 D106:D107">
    <cfRule type="expression" dxfId="957" priority="965" stopIfTrue="1">
      <formula>AND(#REF!&lt;&gt;"COMPOSICAO",#REF!&lt;&gt;"INSUMO",#REF!&lt;&gt;"")</formula>
    </cfRule>
    <cfRule type="expression" dxfId="956" priority="966" stopIfTrue="1">
      <formula>AND(OR(#REF!="COMPOSICAO",#REF!="INSUMO",#REF!&lt;&gt;""),#REF!&lt;&gt;"")</formula>
    </cfRule>
  </conditionalFormatting>
  <conditionalFormatting sqref="B105">
    <cfRule type="expression" dxfId="955" priority="953" stopIfTrue="1">
      <formula>AND(#REF!&lt;&gt;"COMPOSICAO",#REF!&lt;&gt;"INSUMO",#REF!&lt;&gt;"")</formula>
    </cfRule>
    <cfRule type="expression" dxfId="954" priority="954" stopIfTrue="1">
      <formula>AND(OR(#REF!="COMPOSICAO",#REF!="INSUMO",#REF!&lt;&gt;""),#REF!&lt;&gt;"")</formula>
    </cfRule>
  </conditionalFormatting>
  <conditionalFormatting sqref="C105">
    <cfRule type="expression" dxfId="953" priority="951" stopIfTrue="1">
      <formula>AND(#REF!&lt;&gt;"COMPOSICAO",#REF!&lt;&gt;"INSUMO",#REF!&lt;&gt;"")</formula>
    </cfRule>
    <cfRule type="expression" dxfId="952" priority="952" stopIfTrue="1">
      <formula>AND(OR(#REF!="COMPOSICAO",#REF!="INSUMO",#REF!&lt;&gt;""),#REF!&lt;&gt;"")</formula>
    </cfRule>
  </conditionalFormatting>
  <conditionalFormatting sqref="D105">
    <cfRule type="expression" dxfId="951" priority="955" stopIfTrue="1">
      <formula>AND(#REF!&lt;&gt;"COMPOSICAO",#REF!&lt;&gt;"INSUMO",#REF!&lt;&gt;"")</formula>
    </cfRule>
    <cfRule type="expression" dxfId="950" priority="956" stopIfTrue="1">
      <formula>AND(OR(#REF!="COMPOSICAO",#REF!="INSUMO",#REF!&lt;&gt;""),#REF!&lt;&gt;"")</formula>
    </cfRule>
  </conditionalFormatting>
  <conditionalFormatting sqref="B106">
    <cfRule type="expression" dxfId="949" priority="949" stopIfTrue="1">
      <formula>AND(#REF!&lt;&gt;"COMPOSICAO",#REF!&lt;&gt;"INSUMO",#REF!&lt;&gt;"")</formula>
    </cfRule>
    <cfRule type="expression" dxfId="948" priority="950" stopIfTrue="1">
      <formula>AND(OR(#REF!="COMPOSICAO",#REF!="INSUMO",#REF!&lt;&gt;""),#REF!&lt;&gt;"")</formula>
    </cfRule>
  </conditionalFormatting>
  <conditionalFormatting sqref="C106">
    <cfRule type="expression" dxfId="947" priority="947" stopIfTrue="1">
      <formula>AND(#REF!&lt;&gt;"COMPOSICAO",#REF!&lt;&gt;"INSUMO",#REF!&lt;&gt;"")</formula>
    </cfRule>
    <cfRule type="expression" dxfId="946" priority="948" stopIfTrue="1">
      <formula>AND(OR(#REF!="COMPOSICAO",#REF!="INSUMO",#REF!&lt;&gt;""),#REF!&lt;&gt;"")</formula>
    </cfRule>
  </conditionalFormatting>
  <conditionalFormatting sqref="B107">
    <cfRule type="expression" dxfId="945" priority="945" stopIfTrue="1">
      <formula>AND(#REF!&lt;&gt;"COMPOSICAO",#REF!&lt;&gt;"INSUMO",#REF!&lt;&gt;"")</formula>
    </cfRule>
    <cfRule type="expression" dxfId="944" priority="946" stopIfTrue="1">
      <formula>AND(OR(#REF!="COMPOSICAO",#REF!="INSUMO",#REF!&lt;&gt;""),#REF!&lt;&gt;"")</formula>
    </cfRule>
  </conditionalFormatting>
  <conditionalFormatting sqref="C107">
    <cfRule type="expression" dxfId="943" priority="943" stopIfTrue="1">
      <formula>AND(#REF!&lt;&gt;"COMPOSICAO",#REF!&lt;&gt;"INSUMO",#REF!&lt;&gt;"")</formula>
    </cfRule>
    <cfRule type="expression" dxfId="942" priority="944" stopIfTrue="1">
      <formula>AND(OR(#REF!="COMPOSICAO",#REF!="INSUMO",#REF!&lt;&gt;""),#REF!&lt;&gt;"")</formula>
    </cfRule>
  </conditionalFormatting>
  <conditionalFormatting sqref="A112:C112">
    <cfRule type="expression" dxfId="941" priority="937" stopIfTrue="1">
      <formula>AND(#REF!&lt;&gt;"COMPOSICAO",#REF!&lt;&gt;"INSUMO",#REF!&lt;&gt;"")</formula>
    </cfRule>
    <cfRule type="expression" dxfId="940" priority="938" stopIfTrue="1">
      <formula>AND(OR(#REF!="COMPOSICAO",#REF!="INSUMO",#REF!&lt;&gt;""),#REF!&lt;&gt;"")</formula>
    </cfRule>
  </conditionalFormatting>
  <conditionalFormatting sqref="A113:D113">
    <cfRule type="expression" dxfId="939" priority="939" stopIfTrue="1">
      <formula>AND(#REF!&lt;&gt;"COMPOSICAO",#REF!&lt;&gt;"INSUMO",#REF!&lt;&gt;"")</formula>
    </cfRule>
    <cfRule type="expression" dxfId="938" priority="940" stopIfTrue="1">
      <formula>AND(OR(#REF!="COMPOSICAO",#REF!="INSUMO",#REF!&lt;&gt;""),#REF!&lt;&gt;"")</formula>
    </cfRule>
  </conditionalFormatting>
  <conditionalFormatting sqref="B114:B115">
    <cfRule type="expression" dxfId="937" priority="935" stopIfTrue="1">
      <formula>AND(#REF!&lt;&gt;"COMPOSICAO",#REF!&lt;&gt;"INSUMO",#REF!&lt;&gt;"")</formula>
    </cfRule>
    <cfRule type="expression" dxfId="936" priority="936" stopIfTrue="1">
      <formula>AND(OR(#REF!="COMPOSICAO",#REF!="INSUMO",#REF!&lt;&gt;""),#REF!&lt;&gt;"")</formula>
    </cfRule>
  </conditionalFormatting>
  <conditionalFormatting sqref="C114:C115">
    <cfRule type="expression" dxfId="935" priority="933" stopIfTrue="1">
      <formula>AND(#REF!&lt;&gt;"COMPOSICAO",#REF!&lt;&gt;"INSUMO",#REF!&lt;&gt;"")</formula>
    </cfRule>
    <cfRule type="expression" dxfId="934" priority="934" stopIfTrue="1">
      <formula>AND(OR(#REF!="COMPOSICAO",#REF!="INSUMO",#REF!&lt;&gt;""),#REF!&lt;&gt;"")</formula>
    </cfRule>
  </conditionalFormatting>
  <conditionalFormatting sqref="E113:F118 D114:D115 D117:D118">
    <cfRule type="expression" dxfId="933" priority="941" stopIfTrue="1">
      <formula>AND(#REF!&lt;&gt;"COMPOSICAO",#REF!&lt;&gt;"INSUMO",#REF!&lt;&gt;"")</formula>
    </cfRule>
    <cfRule type="expression" dxfId="932" priority="942" stopIfTrue="1">
      <formula>AND(OR(#REF!="COMPOSICAO",#REF!="INSUMO",#REF!&lt;&gt;""),#REF!&lt;&gt;"")</formula>
    </cfRule>
  </conditionalFormatting>
  <conditionalFormatting sqref="B116">
    <cfRule type="expression" dxfId="931" priority="929" stopIfTrue="1">
      <formula>AND(#REF!&lt;&gt;"COMPOSICAO",#REF!&lt;&gt;"INSUMO",#REF!&lt;&gt;"")</formula>
    </cfRule>
    <cfRule type="expression" dxfId="930" priority="930" stopIfTrue="1">
      <formula>AND(OR(#REF!="COMPOSICAO",#REF!="INSUMO",#REF!&lt;&gt;""),#REF!&lt;&gt;"")</formula>
    </cfRule>
  </conditionalFormatting>
  <conditionalFormatting sqref="C116">
    <cfRule type="expression" dxfId="929" priority="927" stopIfTrue="1">
      <formula>AND(#REF!&lt;&gt;"COMPOSICAO",#REF!&lt;&gt;"INSUMO",#REF!&lt;&gt;"")</formula>
    </cfRule>
    <cfRule type="expression" dxfId="928" priority="928" stopIfTrue="1">
      <formula>AND(OR(#REF!="COMPOSICAO",#REF!="INSUMO",#REF!&lt;&gt;""),#REF!&lt;&gt;"")</formula>
    </cfRule>
  </conditionalFormatting>
  <conditionalFormatting sqref="D116">
    <cfRule type="expression" dxfId="927" priority="931" stopIfTrue="1">
      <formula>AND(#REF!&lt;&gt;"COMPOSICAO",#REF!&lt;&gt;"INSUMO",#REF!&lt;&gt;"")</formula>
    </cfRule>
    <cfRule type="expression" dxfId="926" priority="932" stopIfTrue="1">
      <formula>AND(OR(#REF!="COMPOSICAO",#REF!="INSUMO",#REF!&lt;&gt;""),#REF!&lt;&gt;"")</formula>
    </cfRule>
  </conditionalFormatting>
  <conditionalFormatting sqref="B117">
    <cfRule type="expression" dxfId="925" priority="925" stopIfTrue="1">
      <formula>AND(#REF!&lt;&gt;"COMPOSICAO",#REF!&lt;&gt;"INSUMO",#REF!&lt;&gt;"")</formula>
    </cfRule>
    <cfRule type="expression" dxfId="924" priority="926" stopIfTrue="1">
      <formula>AND(OR(#REF!="COMPOSICAO",#REF!="INSUMO",#REF!&lt;&gt;""),#REF!&lt;&gt;"")</formula>
    </cfRule>
  </conditionalFormatting>
  <conditionalFormatting sqref="C117">
    <cfRule type="expression" dxfId="923" priority="923" stopIfTrue="1">
      <formula>AND(#REF!&lt;&gt;"COMPOSICAO",#REF!&lt;&gt;"INSUMO",#REF!&lt;&gt;"")</formula>
    </cfRule>
    <cfRule type="expression" dxfId="922" priority="924" stopIfTrue="1">
      <formula>AND(OR(#REF!="COMPOSICAO",#REF!="INSUMO",#REF!&lt;&gt;""),#REF!&lt;&gt;"")</formula>
    </cfRule>
  </conditionalFormatting>
  <conditionalFormatting sqref="B118">
    <cfRule type="expression" dxfId="921" priority="921" stopIfTrue="1">
      <formula>AND(#REF!&lt;&gt;"COMPOSICAO",#REF!&lt;&gt;"INSUMO",#REF!&lt;&gt;"")</formula>
    </cfRule>
    <cfRule type="expression" dxfId="920" priority="922" stopIfTrue="1">
      <formula>AND(OR(#REF!="COMPOSICAO",#REF!="INSUMO",#REF!&lt;&gt;""),#REF!&lt;&gt;"")</formula>
    </cfRule>
  </conditionalFormatting>
  <conditionalFormatting sqref="C118">
    <cfRule type="expression" dxfId="919" priority="919" stopIfTrue="1">
      <formula>AND(#REF!&lt;&gt;"COMPOSICAO",#REF!&lt;&gt;"INSUMO",#REF!&lt;&gt;"")</formula>
    </cfRule>
    <cfRule type="expression" dxfId="918" priority="920" stopIfTrue="1">
      <formula>AND(OR(#REF!="COMPOSICAO",#REF!="INSUMO",#REF!&lt;&gt;""),#REF!&lt;&gt;"")</formula>
    </cfRule>
  </conditionalFormatting>
  <conditionalFormatting sqref="A123:C123">
    <cfRule type="expression" dxfId="917" priority="913" stopIfTrue="1">
      <formula>AND(#REF!&lt;&gt;"COMPOSICAO",#REF!&lt;&gt;"INSUMO",#REF!&lt;&gt;"")</formula>
    </cfRule>
    <cfRule type="expression" dxfId="916" priority="914" stopIfTrue="1">
      <formula>AND(OR(#REF!="COMPOSICAO",#REF!="INSUMO",#REF!&lt;&gt;""),#REF!&lt;&gt;"")</formula>
    </cfRule>
  </conditionalFormatting>
  <conditionalFormatting sqref="A124:D124">
    <cfRule type="expression" dxfId="915" priority="915" stopIfTrue="1">
      <formula>AND(#REF!&lt;&gt;"COMPOSICAO",#REF!&lt;&gt;"INSUMO",#REF!&lt;&gt;"")</formula>
    </cfRule>
    <cfRule type="expression" dxfId="914" priority="916" stopIfTrue="1">
      <formula>AND(OR(#REF!="COMPOSICAO",#REF!="INSUMO",#REF!&lt;&gt;""),#REF!&lt;&gt;"")</formula>
    </cfRule>
  </conditionalFormatting>
  <conditionalFormatting sqref="B125:B126">
    <cfRule type="expression" dxfId="913" priority="911" stopIfTrue="1">
      <formula>AND(#REF!&lt;&gt;"COMPOSICAO",#REF!&lt;&gt;"INSUMO",#REF!&lt;&gt;"")</formula>
    </cfRule>
    <cfRule type="expression" dxfId="912" priority="912" stopIfTrue="1">
      <formula>AND(OR(#REF!="COMPOSICAO",#REF!="INSUMO",#REF!&lt;&gt;""),#REF!&lt;&gt;"")</formula>
    </cfRule>
  </conditionalFormatting>
  <conditionalFormatting sqref="C125:C126">
    <cfRule type="expression" dxfId="911" priority="909" stopIfTrue="1">
      <formula>AND(#REF!&lt;&gt;"COMPOSICAO",#REF!&lt;&gt;"INSUMO",#REF!&lt;&gt;"")</formula>
    </cfRule>
    <cfRule type="expression" dxfId="910" priority="910" stopIfTrue="1">
      <formula>AND(OR(#REF!="COMPOSICAO",#REF!="INSUMO",#REF!&lt;&gt;""),#REF!&lt;&gt;"")</formula>
    </cfRule>
  </conditionalFormatting>
  <conditionalFormatting sqref="E124:F129 D125:D126 D128:D129">
    <cfRule type="expression" dxfId="909" priority="917" stopIfTrue="1">
      <formula>AND(#REF!&lt;&gt;"COMPOSICAO",#REF!&lt;&gt;"INSUMO",#REF!&lt;&gt;"")</formula>
    </cfRule>
    <cfRule type="expression" dxfId="908" priority="918" stopIfTrue="1">
      <formula>AND(OR(#REF!="COMPOSICAO",#REF!="INSUMO",#REF!&lt;&gt;""),#REF!&lt;&gt;"")</formula>
    </cfRule>
  </conditionalFormatting>
  <conditionalFormatting sqref="B127">
    <cfRule type="expression" dxfId="907" priority="905" stopIfTrue="1">
      <formula>AND(#REF!&lt;&gt;"COMPOSICAO",#REF!&lt;&gt;"INSUMO",#REF!&lt;&gt;"")</formula>
    </cfRule>
    <cfRule type="expression" dxfId="906" priority="906" stopIfTrue="1">
      <formula>AND(OR(#REF!="COMPOSICAO",#REF!="INSUMO",#REF!&lt;&gt;""),#REF!&lt;&gt;"")</formula>
    </cfRule>
  </conditionalFormatting>
  <conditionalFormatting sqref="C127">
    <cfRule type="expression" dxfId="905" priority="903" stopIfTrue="1">
      <formula>AND(#REF!&lt;&gt;"COMPOSICAO",#REF!&lt;&gt;"INSUMO",#REF!&lt;&gt;"")</formula>
    </cfRule>
    <cfRule type="expression" dxfId="904" priority="904" stopIfTrue="1">
      <formula>AND(OR(#REF!="COMPOSICAO",#REF!="INSUMO",#REF!&lt;&gt;""),#REF!&lt;&gt;"")</formula>
    </cfRule>
  </conditionalFormatting>
  <conditionalFormatting sqref="D127">
    <cfRule type="expression" dxfId="903" priority="907" stopIfTrue="1">
      <formula>AND(#REF!&lt;&gt;"COMPOSICAO",#REF!&lt;&gt;"INSUMO",#REF!&lt;&gt;"")</formula>
    </cfRule>
    <cfRule type="expression" dxfId="902" priority="908" stopIfTrue="1">
      <formula>AND(OR(#REF!="COMPOSICAO",#REF!="INSUMO",#REF!&lt;&gt;""),#REF!&lt;&gt;"")</formula>
    </cfRule>
  </conditionalFormatting>
  <conditionalFormatting sqref="B128:B129">
    <cfRule type="expression" dxfId="901" priority="901" stopIfTrue="1">
      <formula>AND(#REF!&lt;&gt;"COMPOSICAO",#REF!&lt;&gt;"INSUMO",#REF!&lt;&gt;"")</formula>
    </cfRule>
    <cfRule type="expression" dxfId="900" priority="902" stopIfTrue="1">
      <formula>AND(OR(#REF!="COMPOSICAO",#REF!="INSUMO",#REF!&lt;&gt;""),#REF!&lt;&gt;"")</formula>
    </cfRule>
  </conditionalFormatting>
  <conditionalFormatting sqref="C128:C129">
    <cfRule type="expression" dxfId="899" priority="899" stopIfTrue="1">
      <formula>AND(#REF!&lt;&gt;"COMPOSICAO",#REF!&lt;&gt;"INSUMO",#REF!&lt;&gt;"")</formula>
    </cfRule>
    <cfRule type="expression" dxfId="898" priority="900" stopIfTrue="1">
      <formula>AND(OR(#REF!="COMPOSICAO",#REF!="INSUMO",#REF!&lt;&gt;""),#REF!&lt;&gt;"")</formula>
    </cfRule>
  </conditionalFormatting>
  <conditionalFormatting sqref="A134:C134">
    <cfRule type="expression" dxfId="897" priority="893" stopIfTrue="1">
      <formula>AND(#REF!&lt;&gt;"COMPOSICAO",#REF!&lt;&gt;"INSUMO",#REF!&lt;&gt;"")</formula>
    </cfRule>
    <cfRule type="expression" dxfId="896" priority="894" stopIfTrue="1">
      <formula>AND(OR(#REF!="COMPOSICAO",#REF!="INSUMO",#REF!&lt;&gt;""),#REF!&lt;&gt;"")</formula>
    </cfRule>
  </conditionalFormatting>
  <conditionalFormatting sqref="A135:D135">
    <cfRule type="expression" dxfId="895" priority="895" stopIfTrue="1">
      <formula>AND(#REF!&lt;&gt;"COMPOSICAO",#REF!&lt;&gt;"INSUMO",#REF!&lt;&gt;"")</formula>
    </cfRule>
    <cfRule type="expression" dxfId="894" priority="896" stopIfTrue="1">
      <formula>AND(OR(#REF!="COMPOSICAO",#REF!="INSUMO",#REF!&lt;&gt;""),#REF!&lt;&gt;"")</formula>
    </cfRule>
  </conditionalFormatting>
  <conditionalFormatting sqref="B136:B137">
    <cfRule type="expression" dxfId="893" priority="891" stopIfTrue="1">
      <formula>AND(#REF!&lt;&gt;"COMPOSICAO",#REF!&lt;&gt;"INSUMO",#REF!&lt;&gt;"")</formula>
    </cfRule>
    <cfRule type="expression" dxfId="892" priority="892" stopIfTrue="1">
      <formula>AND(OR(#REF!="COMPOSICAO",#REF!="INSUMO",#REF!&lt;&gt;""),#REF!&lt;&gt;"")</formula>
    </cfRule>
  </conditionalFormatting>
  <conditionalFormatting sqref="C136:C137">
    <cfRule type="expression" dxfId="891" priority="889" stopIfTrue="1">
      <formula>AND(#REF!&lt;&gt;"COMPOSICAO",#REF!&lt;&gt;"INSUMO",#REF!&lt;&gt;"")</formula>
    </cfRule>
    <cfRule type="expression" dxfId="890" priority="890" stopIfTrue="1">
      <formula>AND(OR(#REF!="COMPOSICAO",#REF!="INSUMO",#REF!&lt;&gt;""),#REF!&lt;&gt;"")</formula>
    </cfRule>
  </conditionalFormatting>
  <conditionalFormatting sqref="E135:F137 D136:D137">
    <cfRule type="expression" dxfId="889" priority="897" stopIfTrue="1">
      <formula>AND(#REF!&lt;&gt;"COMPOSICAO",#REF!&lt;&gt;"INSUMO",#REF!&lt;&gt;"")</formula>
    </cfRule>
    <cfRule type="expression" dxfId="888" priority="898" stopIfTrue="1">
      <formula>AND(OR(#REF!="COMPOSICAO",#REF!="INSUMO",#REF!&lt;&gt;""),#REF!&lt;&gt;"")</formula>
    </cfRule>
  </conditionalFormatting>
  <conditionalFormatting sqref="A142:C142">
    <cfRule type="expression" dxfId="887" priority="883" stopIfTrue="1">
      <formula>AND(#REF!&lt;&gt;"COMPOSICAO",#REF!&lt;&gt;"INSUMO",#REF!&lt;&gt;"")</formula>
    </cfRule>
    <cfRule type="expression" dxfId="886" priority="884" stopIfTrue="1">
      <formula>AND(OR(#REF!="COMPOSICAO",#REF!="INSUMO",#REF!&lt;&gt;""),#REF!&lt;&gt;"")</formula>
    </cfRule>
  </conditionalFormatting>
  <conditionalFormatting sqref="A143:D143">
    <cfRule type="expression" dxfId="885" priority="885" stopIfTrue="1">
      <formula>AND(#REF!&lt;&gt;"COMPOSICAO",#REF!&lt;&gt;"INSUMO",#REF!&lt;&gt;"")</formula>
    </cfRule>
    <cfRule type="expression" dxfId="884" priority="886" stopIfTrue="1">
      <formula>AND(OR(#REF!="COMPOSICAO",#REF!="INSUMO",#REF!&lt;&gt;""),#REF!&lt;&gt;"")</formula>
    </cfRule>
  </conditionalFormatting>
  <conditionalFormatting sqref="B144:B145">
    <cfRule type="expression" dxfId="883" priority="881" stopIfTrue="1">
      <formula>AND(#REF!&lt;&gt;"COMPOSICAO",#REF!&lt;&gt;"INSUMO",#REF!&lt;&gt;"")</formula>
    </cfRule>
    <cfRule type="expression" dxfId="882" priority="882" stopIfTrue="1">
      <formula>AND(OR(#REF!="COMPOSICAO",#REF!="INSUMO",#REF!&lt;&gt;""),#REF!&lt;&gt;"")</formula>
    </cfRule>
  </conditionalFormatting>
  <conditionalFormatting sqref="C144:C145">
    <cfRule type="expression" dxfId="881" priority="879" stopIfTrue="1">
      <formula>AND(#REF!&lt;&gt;"COMPOSICAO",#REF!&lt;&gt;"INSUMO",#REF!&lt;&gt;"")</formula>
    </cfRule>
    <cfRule type="expression" dxfId="880" priority="880" stopIfTrue="1">
      <formula>AND(OR(#REF!="COMPOSICAO",#REF!="INSUMO",#REF!&lt;&gt;""),#REF!&lt;&gt;"")</formula>
    </cfRule>
  </conditionalFormatting>
  <conditionalFormatting sqref="E143:F145 D144:D145">
    <cfRule type="expression" dxfId="879" priority="887" stopIfTrue="1">
      <formula>AND(#REF!&lt;&gt;"COMPOSICAO",#REF!&lt;&gt;"INSUMO",#REF!&lt;&gt;"")</formula>
    </cfRule>
    <cfRule type="expression" dxfId="878" priority="888" stopIfTrue="1">
      <formula>AND(OR(#REF!="COMPOSICAO",#REF!="INSUMO",#REF!&lt;&gt;""),#REF!&lt;&gt;"")</formula>
    </cfRule>
  </conditionalFormatting>
  <conditionalFormatting sqref="A150:C150">
    <cfRule type="expression" dxfId="877" priority="873" stopIfTrue="1">
      <formula>AND(#REF!&lt;&gt;"COMPOSICAO",#REF!&lt;&gt;"INSUMO",#REF!&lt;&gt;"")</formula>
    </cfRule>
    <cfRule type="expression" dxfId="876" priority="874" stopIfTrue="1">
      <formula>AND(OR(#REF!="COMPOSICAO",#REF!="INSUMO",#REF!&lt;&gt;""),#REF!&lt;&gt;"")</formula>
    </cfRule>
  </conditionalFormatting>
  <conditionalFormatting sqref="A151:D151">
    <cfRule type="expression" dxfId="875" priority="875" stopIfTrue="1">
      <formula>AND(#REF!&lt;&gt;"COMPOSICAO",#REF!&lt;&gt;"INSUMO",#REF!&lt;&gt;"")</formula>
    </cfRule>
    <cfRule type="expression" dxfId="874" priority="876" stopIfTrue="1">
      <formula>AND(OR(#REF!="COMPOSICAO",#REF!="INSUMO",#REF!&lt;&gt;""),#REF!&lt;&gt;"")</formula>
    </cfRule>
  </conditionalFormatting>
  <conditionalFormatting sqref="C152">
    <cfRule type="expression" dxfId="873" priority="871" stopIfTrue="1">
      <formula>AND(#REF!&lt;&gt;"COMPOSICAO",#REF!&lt;&gt;"INSUMO",#REF!&lt;&gt;"")</formula>
    </cfRule>
    <cfRule type="expression" dxfId="872" priority="872" stopIfTrue="1">
      <formula>AND(OR(#REF!="COMPOSICAO",#REF!="INSUMO",#REF!&lt;&gt;""),#REF!&lt;&gt;"")</formula>
    </cfRule>
  </conditionalFormatting>
  <conditionalFormatting sqref="E151:F155 D152:D153 D155">
    <cfRule type="expression" dxfId="871" priority="877" stopIfTrue="1">
      <formula>AND(#REF!&lt;&gt;"COMPOSICAO",#REF!&lt;&gt;"INSUMO",#REF!&lt;&gt;"")</formula>
    </cfRule>
    <cfRule type="expression" dxfId="870" priority="878" stopIfTrue="1">
      <formula>AND(OR(#REF!="COMPOSICAO",#REF!="INSUMO",#REF!&lt;&gt;""),#REF!&lt;&gt;"")</formula>
    </cfRule>
  </conditionalFormatting>
  <conditionalFormatting sqref="B154">
    <cfRule type="expression" dxfId="869" priority="867" stopIfTrue="1">
      <formula>AND(#REF!&lt;&gt;"COMPOSICAO",#REF!&lt;&gt;"INSUMO",#REF!&lt;&gt;"")</formula>
    </cfRule>
    <cfRule type="expression" dxfId="868" priority="868" stopIfTrue="1">
      <formula>AND(OR(#REF!="COMPOSICAO",#REF!="INSUMO",#REF!&lt;&gt;""),#REF!&lt;&gt;"")</formula>
    </cfRule>
  </conditionalFormatting>
  <conditionalFormatting sqref="C154">
    <cfRule type="expression" dxfId="867" priority="865" stopIfTrue="1">
      <formula>AND(#REF!&lt;&gt;"COMPOSICAO",#REF!&lt;&gt;"INSUMO",#REF!&lt;&gt;"")</formula>
    </cfRule>
    <cfRule type="expression" dxfId="866" priority="866" stopIfTrue="1">
      <formula>AND(OR(#REF!="COMPOSICAO",#REF!="INSUMO",#REF!&lt;&gt;""),#REF!&lt;&gt;"")</formula>
    </cfRule>
  </conditionalFormatting>
  <conditionalFormatting sqref="D154">
    <cfRule type="expression" dxfId="865" priority="869" stopIfTrue="1">
      <formula>AND(#REF!&lt;&gt;"COMPOSICAO",#REF!&lt;&gt;"INSUMO",#REF!&lt;&gt;"")</formula>
    </cfRule>
    <cfRule type="expression" dxfId="864" priority="870" stopIfTrue="1">
      <formula>AND(OR(#REF!="COMPOSICAO",#REF!="INSUMO",#REF!&lt;&gt;""),#REF!&lt;&gt;"")</formula>
    </cfRule>
  </conditionalFormatting>
  <conditionalFormatting sqref="B155">
    <cfRule type="expression" dxfId="863" priority="863" stopIfTrue="1">
      <formula>AND(#REF!&lt;&gt;"COMPOSICAO",#REF!&lt;&gt;"INSUMO",#REF!&lt;&gt;"")</formula>
    </cfRule>
    <cfRule type="expression" dxfId="862" priority="864" stopIfTrue="1">
      <formula>AND(OR(#REF!="COMPOSICAO",#REF!="INSUMO",#REF!&lt;&gt;""),#REF!&lt;&gt;"")</formula>
    </cfRule>
  </conditionalFormatting>
  <conditionalFormatting sqref="C155">
    <cfRule type="expression" dxfId="861" priority="861" stopIfTrue="1">
      <formula>AND(#REF!&lt;&gt;"COMPOSICAO",#REF!&lt;&gt;"INSUMO",#REF!&lt;&gt;"")</formula>
    </cfRule>
    <cfRule type="expression" dxfId="860" priority="862" stopIfTrue="1">
      <formula>AND(OR(#REF!="COMPOSICAO",#REF!="INSUMO",#REF!&lt;&gt;""),#REF!&lt;&gt;"")</formula>
    </cfRule>
  </conditionalFormatting>
  <conditionalFormatting sqref="B152">
    <cfRule type="expression" dxfId="859" priority="859" stopIfTrue="1">
      <formula>AND(#REF!&lt;&gt;"COMPOSICAO",#REF!&lt;&gt;"INSUMO",#REF!&lt;&gt;"")</formula>
    </cfRule>
    <cfRule type="expression" dxfId="858" priority="860" stopIfTrue="1">
      <formula>AND(OR(#REF!="COMPOSICAO",#REF!="INSUMO",#REF!&lt;&gt;""),#REF!&lt;&gt;"")</formula>
    </cfRule>
  </conditionalFormatting>
  <conditionalFormatting sqref="B153">
    <cfRule type="expression" dxfId="857" priority="857" stopIfTrue="1">
      <formula>AND(#REF!&lt;&gt;"COMPOSICAO",#REF!&lt;&gt;"INSUMO",#REF!&lt;&gt;"")</formula>
    </cfRule>
    <cfRule type="expression" dxfId="856" priority="858" stopIfTrue="1">
      <formula>AND(OR(#REF!="COMPOSICAO",#REF!="INSUMO",#REF!&lt;&gt;""),#REF!&lt;&gt;"")</formula>
    </cfRule>
  </conditionalFormatting>
  <conditionalFormatting sqref="C153">
    <cfRule type="expression" dxfId="855" priority="855" stopIfTrue="1">
      <formula>AND(#REF!&lt;&gt;"COMPOSICAO",#REF!&lt;&gt;"INSUMO",#REF!&lt;&gt;"")</formula>
    </cfRule>
    <cfRule type="expression" dxfId="854" priority="856" stopIfTrue="1">
      <formula>AND(OR(#REF!="COMPOSICAO",#REF!="INSUMO",#REF!&lt;&gt;""),#REF!&lt;&gt;"")</formula>
    </cfRule>
  </conditionalFormatting>
  <conditionalFormatting sqref="A160:C160">
    <cfRule type="expression" dxfId="853" priority="849" stopIfTrue="1">
      <formula>AND(#REF!&lt;&gt;"COMPOSICAO",#REF!&lt;&gt;"INSUMO",#REF!&lt;&gt;"")</formula>
    </cfRule>
    <cfRule type="expression" dxfId="852" priority="850" stopIfTrue="1">
      <formula>AND(OR(#REF!="COMPOSICAO",#REF!="INSUMO",#REF!&lt;&gt;""),#REF!&lt;&gt;"")</formula>
    </cfRule>
  </conditionalFormatting>
  <conditionalFormatting sqref="A161:D161">
    <cfRule type="expression" dxfId="851" priority="851" stopIfTrue="1">
      <formula>AND(#REF!&lt;&gt;"COMPOSICAO",#REF!&lt;&gt;"INSUMO",#REF!&lt;&gt;"")</formula>
    </cfRule>
    <cfRule type="expression" dxfId="850" priority="852" stopIfTrue="1">
      <formula>AND(OR(#REF!="COMPOSICAO",#REF!="INSUMO",#REF!&lt;&gt;""),#REF!&lt;&gt;"")</formula>
    </cfRule>
  </conditionalFormatting>
  <conditionalFormatting sqref="D162:D163">
    <cfRule type="expression" dxfId="849" priority="853" stopIfTrue="1">
      <formula>AND(#REF!&lt;&gt;"COMPOSICAO",#REF!&lt;&gt;"INSUMO",#REF!&lt;&gt;"")</formula>
    </cfRule>
    <cfRule type="expression" dxfId="848" priority="854" stopIfTrue="1">
      <formula>AND(OR(#REF!="COMPOSICAO",#REF!="INSUMO",#REF!&lt;&gt;""),#REF!&lt;&gt;"")</formula>
    </cfRule>
  </conditionalFormatting>
  <conditionalFormatting sqref="B163">
    <cfRule type="expression" dxfId="847" priority="847" stopIfTrue="1">
      <formula>AND(#REF!&lt;&gt;"COMPOSICAO",#REF!&lt;&gt;"INSUMO",#REF!&lt;&gt;"")</formula>
    </cfRule>
    <cfRule type="expression" dxfId="846" priority="848" stopIfTrue="1">
      <formula>AND(OR(#REF!="COMPOSICAO",#REF!="INSUMO",#REF!&lt;&gt;""),#REF!&lt;&gt;"")</formula>
    </cfRule>
  </conditionalFormatting>
  <conditionalFormatting sqref="C163">
    <cfRule type="expression" dxfId="845" priority="845" stopIfTrue="1">
      <formula>AND(#REF!&lt;&gt;"COMPOSICAO",#REF!&lt;&gt;"INSUMO",#REF!&lt;&gt;"")</formula>
    </cfRule>
    <cfRule type="expression" dxfId="844" priority="846" stopIfTrue="1">
      <formula>AND(OR(#REF!="COMPOSICAO",#REF!="INSUMO",#REF!&lt;&gt;""),#REF!&lt;&gt;"")</formula>
    </cfRule>
  </conditionalFormatting>
  <conditionalFormatting sqref="B162">
    <cfRule type="expression" dxfId="843" priority="843" stopIfTrue="1">
      <formula>AND(#REF!&lt;&gt;"COMPOSICAO",#REF!&lt;&gt;"INSUMO",#REF!&lt;&gt;"")</formula>
    </cfRule>
    <cfRule type="expression" dxfId="842" priority="844" stopIfTrue="1">
      <formula>AND(OR(#REF!="COMPOSICAO",#REF!="INSUMO",#REF!&lt;&gt;""),#REF!&lt;&gt;"")</formula>
    </cfRule>
  </conditionalFormatting>
  <conditionalFormatting sqref="C162">
    <cfRule type="expression" dxfId="841" priority="841" stopIfTrue="1">
      <formula>AND(#REF!&lt;&gt;"COMPOSICAO",#REF!&lt;&gt;"INSUMO",#REF!&lt;&gt;"")</formula>
    </cfRule>
    <cfRule type="expression" dxfId="840" priority="842" stopIfTrue="1">
      <formula>AND(OR(#REF!="COMPOSICAO",#REF!="INSUMO",#REF!&lt;&gt;""),#REF!&lt;&gt;"")</formula>
    </cfRule>
  </conditionalFormatting>
  <conditionalFormatting sqref="A168:C168">
    <cfRule type="expression" dxfId="839" priority="835" stopIfTrue="1">
      <formula>AND(#REF!&lt;&gt;"COMPOSICAO",#REF!&lt;&gt;"INSUMO",#REF!&lt;&gt;"")</formula>
    </cfRule>
    <cfRule type="expression" dxfId="838" priority="836" stopIfTrue="1">
      <formula>AND(OR(#REF!="COMPOSICAO",#REF!="INSUMO",#REF!&lt;&gt;""),#REF!&lt;&gt;"")</formula>
    </cfRule>
  </conditionalFormatting>
  <conditionalFormatting sqref="A169:D169">
    <cfRule type="expression" dxfId="837" priority="837" stopIfTrue="1">
      <formula>AND(#REF!&lt;&gt;"COMPOSICAO",#REF!&lt;&gt;"INSUMO",#REF!&lt;&gt;"")</formula>
    </cfRule>
    <cfRule type="expression" dxfId="836" priority="838" stopIfTrue="1">
      <formula>AND(OR(#REF!="COMPOSICAO",#REF!="INSUMO",#REF!&lt;&gt;""),#REF!&lt;&gt;"")</formula>
    </cfRule>
  </conditionalFormatting>
  <conditionalFormatting sqref="B170:B171">
    <cfRule type="expression" dxfId="835" priority="833" stopIfTrue="1">
      <formula>AND(#REF!&lt;&gt;"COMPOSICAO",#REF!&lt;&gt;"INSUMO",#REF!&lt;&gt;"")</formula>
    </cfRule>
    <cfRule type="expression" dxfId="834" priority="834" stopIfTrue="1">
      <formula>AND(OR(#REF!="COMPOSICAO",#REF!="INSUMO",#REF!&lt;&gt;""),#REF!&lt;&gt;"")</formula>
    </cfRule>
  </conditionalFormatting>
  <conditionalFormatting sqref="C170:C171">
    <cfRule type="expression" dxfId="833" priority="831" stopIfTrue="1">
      <formula>AND(#REF!&lt;&gt;"COMPOSICAO",#REF!&lt;&gt;"INSUMO",#REF!&lt;&gt;"")</formula>
    </cfRule>
    <cfRule type="expression" dxfId="832" priority="832" stopIfTrue="1">
      <formula>AND(OR(#REF!="COMPOSICAO",#REF!="INSUMO",#REF!&lt;&gt;""),#REF!&lt;&gt;"")</formula>
    </cfRule>
  </conditionalFormatting>
  <conditionalFormatting sqref="E169:F171 D170:D171">
    <cfRule type="expression" dxfId="831" priority="839" stopIfTrue="1">
      <formula>AND(#REF!&lt;&gt;"COMPOSICAO",#REF!&lt;&gt;"INSUMO",#REF!&lt;&gt;"")</formula>
    </cfRule>
    <cfRule type="expression" dxfId="830" priority="840" stopIfTrue="1">
      <formula>AND(OR(#REF!="COMPOSICAO",#REF!="INSUMO",#REF!&lt;&gt;""),#REF!&lt;&gt;"")</formula>
    </cfRule>
  </conditionalFormatting>
  <conditionalFormatting sqref="A176:C176">
    <cfRule type="expression" dxfId="829" priority="825" stopIfTrue="1">
      <formula>AND(#REF!&lt;&gt;"COMPOSICAO",#REF!&lt;&gt;"INSUMO",#REF!&lt;&gt;"")</formula>
    </cfRule>
    <cfRule type="expression" dxfId="828" priority="826" stopIfTrue="1">
      <formula>AND(OR(#REF!="COMPOSICAO",#REF!="INSUMO",#REF!&lt;&gt;""),#REF!&lt;&gt;"")</formula>
    </cfRule>
  </conditionalFormatting>
  <conditionalFormatting sqref="A177:D177">
    <cfRule type="expression" dxfId="827" priority="827" stopIfTrue="1">
      <formula>AND(#REF!&lt;&gt;"COMPOSICAO",#REF!&lt;&gt;"INSUMO",#REF!&lt;&gt;"")</formula>
    </cfRule>
    <cfRule type="expression" dxfId="826" priority="828" stopIfTrue="1">
      <formula>AND(OR(#REF!="COMPOSICAO",#REF!="INSUMO",#REF!&lt;&gt;""),#REF!&lt;&gt;"")</formula>
    </cfRule>
  </conditionalFormatting>
  <conditionalFormatting sqref="B178:B179">
    <cfRule type="expression" dxfId="825" priority="823" stopIfTrue="1">
      <formula>AND(#REF!&lt;&gt;"COMPOSICAO",#REF!&lt;&gt;"INSUMO",#REF!&lt;&gt;"")</formula>
    </cfRule>
    <cfRule type="expression" dxfId="824" priority="824" stopIfTrue="1">
      <formula>AND(OR(#REF!="COMPOSICAO",#REF!="INSUMO",#REF!&lt;&gt;""),#REF!&lt;&gt;"")</formula>
    </cfRule>
  </conditionalFormatting>
  <conditionalFormatting sqref="C178:C179">
    <cfRule type="expression" dxfId="823" priority="821" stopIfTrue="1">
      <formula>AND(#REF!&lt;&gt;"COMPOSICAO",#REF!&lt;&gt;"INSUMO",#REF!&lt;&gt;"")</formula>
    </cfRule>
    <cfRule type="expression" dxfId="822" priority="822" stopIfTrue="1">
      <formula>AND(OR(#REF!="COMPOSICAO",#REF!="INSUMO",#REF!&lt;&gt;""),#REF!&lt;&gt;"")</formula>
    </cfRule>
  </conditionalFormatting>
  <conditionalFormatting sqref="E177:F179 D178:D179">
    <cfRule type="expression" dxfId="821" priority="829" stopIfTrue="1">
      <formula>AND(#REF!&lt;&gt;"COMPOSICAO",#REF!&lt;&gt;"INSUMO",#REF!&lt;&gt;"")</formula>
    </cfRule>
    <cfRule type="expression" dxfId="820" priority="830" stopIfTrue="1">
      <formula>AND(OR(#REF!="COMPOSICAO",#REF!="INSUMO",#REF!&lt;&gt;""),#REF!&lt;&gt;"")</formula>
    </cfRule>
  </conditionalFormatting>
  <conditionalFormatting sqref="A184:C184">
    <cfRule type="expression" dxfId="819" priority="815" stopIfTrue="1">
      <formula>AND(#REF!&lt;&gt;"COMPOSICAO",#REF!&lt;&gt;"INSUMO",#REF!&lt;&gt;"")</formula>
    </cfRule>
    <cfRule type="expression" dxfId="818" priority="816" stopIfTrue="1">
      <formula>AND(OR(#REF!="COMPOSICAO",#REF!="INSUMO",#REF!&lt;&gt;""),#REF!&lt;&gt;"")</formula>
    </cfRule>
  </conditionalFormatting>
  <conditionalFormatting sqref="A185:D185">
    <cfRule type="expression" dxfId="817" priority="817" stopIfTrue="1">
      <formula>AND(#REF!&lt;&gt;"COMPOSICAO",#REF!&lt;&gt;"INSUMO",#REF!&lt;&gt;"")</formula>
    </cfRule>
    <cfRule type="expression" dxfId="816" priority="818" stopIfTrue="1">
      <formula>AND(OR(#REF!="COMPOSICAO",#REF!="INSUMO",#REF!&lt;&gt;""),#REF!&lt;&gt;"")</formula>
    </cfRule>
  </conditionalFormatting>
  <conditionalFormatting sqref="B186:B187">
    <cfRule type="expression" dxfId="815" priority="813" stopIfTrue="1">
      <formula>AND(#REF!&lt;&gt;"COMPOSICAO",#REF!&lt;&gt;"INSUMO",#REF!&lt;&gt;"")</formula>
    </cfRule>
    <cfRule type="expression" dxfId="814" priority="814" stopIfTrue="1">
      <formula>AND(OR(#REF!="COMPOSICAO",#REF!="INSUMO",#REF!&lt;&gt;""),#REF!&lt;&gt;"")</formula>
    </cfRule>
  </conditionalFormatting>
  <conditionalFormatting sqref="C186:C187">
    <cfRule type="expression" dxfId="813" priority="811" stopIfTrue="1">
      <formula>AND(#REF!&lt;&gt;"COMPOSICAO",#REF!&lt;&gt;"INSUMO",#REF!&lt;&gt;"")</formula>
    </cfRule>
    <cfRule type="expression" dxfId="812" priority="812" stopIfTrue="1">
      <formula>AND(OR(#REF!="COMPOSICAO",#REF!="INSUMO",#REF!&lt;&gt;""),#REF!&lt;&gt;"")</formula>
    </cfRule>
  </conditionalFormatting>
  <conditionalFormatting sqref="E185:F187 D186:D187">
    <cfRule type="expression" dxfId="811" priority="819" stopIfTrue="1">
      <formula>AND(#REF!&lt;&gt;"COMPOSICAO",#REF!&lt;&gt;"INSUMO",#REF!&lt;&gt;"")</formula>
    </cfRule>
    <cfRule type="expression" dxfId="810" priority="820" stopIfTrue="1">
      <formula>AND(OR(#REF!="COMPOSICAO",#REF!="INSUMO",#REF!&lt;&gt;""),#REF!&lt;&gt;"")</formula>
    </cfRule>
  </conditionalFormatting>
  <conditionalFormatting sqref="A192:C192">
    <cfRule type="expression" dxfId="809" priority="805" stopIfTrue="1">
      <formula>AND(#REF!&lt;&gt;"COMPOSICAO",#REF!&lt;&gt;"INSUMO",#REF!&lt;&gt;"")</formula>
    </cfRule>
    <cfRule type="expression" dxfId="808" priority="806" stopIfTrue="1">
      <formula>AND(OR(#REF!="COMPOSICAO",#REF!="INSUMO",#REF!&lt;&gt;""),#REF!&lt;&gt;"")</formula>
    </cfRule>
  </conditionalFormatting>
  <conditionalFormatting sqref="A193:D193">
    <cfRule type="expression" dxfId="807" priority="807" stopIfTrue="1">
      <formula>AND(#REF!&lt;&gt;"COMPOSICAO",#REF!&lt;&gt;"INSUMO",#REF!&lt;&gt;"")</formula>
    </cfRule>
    <cfRule type="expression" dxfId="806" priority="808" stopIfTrue="1">
      <formula>AND(OR(#REF!="COMPOSICAO",#REF!="INSUMO",#REF!&lt;&gt;""),#REF!&lt;&gt;"")</formula>
    </cfRule>
  </conditionalFormatting>
  <conditionalFormatting sqref="B194:B195">
    <cfRule type="expression" dxfId="805" priority="803" stopIfTrue="1">
      <formula>AND(#REF!&lt;&gt;"COMPOSICAO",#REF!&lt;&gt;"INSUMO",#REF!&lt;&gt;"")</formula>
    </cfRule>
    <cfRule type="expression" dxfId="804" priority="804" stopIfTrue="1">
      <formula>AND(OR(#REF!="COMPOSICAO",#REF!="INSUMO",#REF!&lt;&gt;""),#REF!&lt;&gt;"")</formula>
    </cfRule>
  </conditionalFormatting>
  <conditionalFormatting sqref="C194:C195">
    <cfRule type="expression" dxfId="803" priority="801" stopIfTrue="1">
      <formula>AND(#REF!&lt;&gt;"COMPOSICAO",#REF!&lt;&gt;"INSUMO",#REF!&lt;&gt;"")</formula>
    </cfRule>
    <cfRule type="expression" dxfId="802" priority="802" stopIfTrue="1">
      <formula>AND(OR(#REF!="COMPOSICAO",#REF!="INSUMO",#REF!&lt;&gt;""),#REF!&lt;&gt;"")</formula>
    </cfRule>
  </conditionalFormatting>
  <conditionalFormatting sqref="E193:F195 D194:D195">
    <cfRule type="expression" dxfId="801" priority="809" stopIfTrue="1">
      <formula>AND(#REF!&lt;&gt;"COMPOSICAO",#REF!&lt;&gt;"INSUMO",#REF!&lt;&gt;"")</formula>
    </cfRule>
    <cfRule type="expression" dxfId="800" priority="810" stopIfTrue="1">
      <formula>AND(OR(#REF!="COMPOSICAO",#REF!="INSUMO",#REF!&lt;&gt;""),#REF!&lt;&gt;"")</formula>
    </cfRule>
  </conditionalFormatting>
  <conditionalFormatting sqref="A200:C200">
    <cfRule type="expression" dxfId="799" priority="795" stopIfTrue="1">
      <formula>AND(#REF!&lt;&gt;"COMPOSICAO",#REF!&lt;&gt;"INSUMO",#REF!&lt;&gt;"")</formula>
    </cfRule>
    <cfRule type="expression" dxfId="798" priority="796" stopIfTrue="1">
      <formula>AND(OR(#REF!="COMPOSICAO",#REF!="INSUMO",#REF!&lt;&gt;""),#REF!&lt;&gt;"")</formula>
    </cfRule>
  </conditionalFormatting>
  <conditionalFormatting sqref="A201:D201">
    <cfRule type="expression" dxfId="797" priority="797" stopIfTrue="1">
      <formula>AND(#REF!&lt;&gt;"COMPOSICAO",#REF!&lt;&gt;"INSUMO",#REF!&lt;&gt;"")</formula>
    </cfRule>
    <cfRule type="expression" dxfId="796" priority="798" stopIfTrue="1">
      <formula>AND(OR(#REF!="COMPOSICAO",#REF!="INSUMO",#REF!&lt;&gt;""),#REF!&lt;&gt;"")</formula>
    </cfRule>
  </conditionalFormatting>
  <conditionalFormatting sqref="B202:B203">
    <cfRule type="expression" dxfId="795" priority="793" stopIfTrue="1">
      <formula>AND(#REF!&lt;&gt;"COMPOSICAO",#REF!&lt;&gt;"INSUMO",#REF!&lt;&gt;"")</formula>
    </cfRule>
    <cfRule type="expression" dxfId="794" priority="794" stopIfTrue="1">
      <formula>AND(OR(#REF!="COMPOSICAO",#REF!="INSUMO",#REF!&lt;&gt;""),#REF!&lt;&gt;"")</formula>
    </cfRule>
  </conditionalFormatting>
  <conditionalFormatting sqref="C202:C203">
    <cfRule type="expression" dxfId="793" priority="791" stopIfTrue="1">
      <formula>AND(#REF!&lt;&gt;"COMPOSICAO",#REF!&lt;&gt;"INSUMO",#REF!&lt;&gt;"")</formula>
    </cfRule>
    <cfRule type="expression" dxfId="792" priority="792" stopIfTrue="1">
      <formula>AND(OR(#REF!="COMPOSICAO",#REF!="INSUMO",#REF!&lt;&gt;""),#REF!&lt;&gt;"")</formula>
    </cfRule>
  </conditionalFormatting>
  <conditionalFormatting sqref="E201:F203 D202:D203">
    <cfRule type="expression" dxfId="791" priority="799" stopIfTrue="1">
      <formula>AND(#REF!&lt;&gt;"COMPOSICAO",#REF!&lt;&gt;"INSUMO",#REF!&lt;&gt;"")</formula>
    </cfRule>
    <cfRule type="expression" dxfId="790" priority="800" stopIfTrue="1">
      <formula>AND(OR(#REF!="COMPOSICAO",#REF!="INSUMO",#REF!&lt;&gt;""),#REF!&lt;&gt;"")</formula>
    </cfRule>
  </conditionalFormatting>
  <conditionalFormatting sqref="A208:C208">
    <cfRule type="expression" dxfId="789" priority="785" stopIfTrue="1">
      <formula>AND(#REF!&lt;&gt;"COMPOSICAO",#REF!&lt;&gt;"INSUMO",#REF!&lt;&gt;"")</formula>
    </cfRule>
    <cfRule type="expression" dxfId="788" priority="786" stopIfTrue="1">
      <formula>AND(OR(#REF!="COMPOSICAO",#REF!="INSUMO",#REF!&lt;&gt;""),#REF!&lt;&gt;"")</formula>
    </cfRule>
  </conditionalFormatting>
  <conditionalFormatting sqref="A209:D209">
    <cfRule type="expression" dxfId="787" priority="787" stopIfTrue="1">
      <formula>AND(#REF!&lt;&gt;"COMPOSICAO",#REF!&lt;&gt;"INSUMO",#REF!&lt;&gt;"")</formula>
    </cfRule>
    <cfRule type="expression" dxfId="786" priority="788" stopIfTrue="1">
      <formula>AND(OR(#REF!="COMPOSICAO",#REF!="INSUMO",#REF!&lt;&gt;""),#REF!&lt;&gt;"")</formula>
    </cfRule>
  </conditionalFormatting>
  <conditionalFormatting sqref="B210:B211">
    <cfRule type="expression" dxfId="785" priority="783" stopIfTrue="1">
      <formula>AND(#REF!&lt;&gt;"COMPOSICAO",#REF!&lt;&gt;"INSUMO",#REF!&lt;&gt;"")</formula>
    </cfRule>
    <cfRule type="expression" dxfId="784" priority="784" stopIfTrue="1">
      <formula>AND(OR(#REF!="COMPOSICAO",#REF!="INSUMO",#REF!&lt;&gt;""),#REF!&lt;&gt;"")</formula>
    </cfRule>
  </conditionalFormatting>
  <conditionalFormatting sqref="C210:C211">
    <cfRule type="expression" dxfId="783" priority="781" stopIfTrue="1">
      <formula>AND(#REF!&lt;&gt;"COMPOSICAO",#REF!&lt;&gt;"INSUMO",#REF!&lt;&gt;"")</formula>
    </cfRule>
    <cfRule type="expression" dxfId="782" priority="782" stopIfTrue="1">
      <formula>AND(OR(#REF!="COMPOSICAO",#REF!="INSUMO",#REF!&lt;&gt;""),#REF!&lt;&gt;"")</formula>
    </cfRule>
  </conditionalFormatting>
  <conditionalFormatting sqref="E209:F211 D210:D211">
    <cfRule type="expression" dxfId="781" priority="789" stopIfTrue="1">
      <formula>AND(#REF!&lt;&gt;"COMPOSICAO",#REF!&lt;&gt;"INSUMO",#REF!&lt;&gt;"")</formula>
    </cfRule>
    <cfRule type="expression" dxfId="780" priority="790" stopIfTrue="1">
      <formula>AND(OR(#REF!="COMPOSICAO",#REF!="INSUMO",#REF!&lt;&gt;""),#REF!&lt;&gt;"")</formula>
    </cfRule>
  </conditionalFormatting>
  <conditionalFormatting sqref="A216:C216">
    <cfRule type="expression" dxfId="779" priority="775" stopIfTrue="1">
      <formula>AND(#REF!&lt;&gt;"COMPOSICAO",#REF!&lt;&gt;"INSUMO",#REF!&lt;&gt;"")</formula>
    </cfRule>
    <cfRule type="expression" dxfId="778" priority="776" stopIfTrue="1">
      <formula>AND(OR(#REF!="COMPOSICAO",#REF!="INSUMO",#REF!&lt;&gt;""),#REF!&lt;&gt;"")</formula>
    </cfRule>
  </conditionalFormatting>
  <conditionalFormatting sqref="A217:D217">
    <cfRule type="expression" dxfId="777" priority="777" stopIfTrue="1">
      <formula>AND(#REF!&lt;&gt;"COMPOSICAO",#REF!&lt;&gt;"INSUMO",#REF!&lt;&gt;"")</formula>
    </cfRule>
    <cfRule type="expression" dxfId="776" priority="778" stopIfTrue="1">
      <formula>AND(OR(#REF!="COMPOSICAO",#REF!="INSUMO",#REF!&lt;&gt;""),#REF!&lt;&gt;"")</formula>
    </cfRule>
  </conditionalFormatting>
  <conditionalFormatting sqref="B218:B219">
    <cfRule type="expression" dxfId="775" priority="773" stopIfTrue="1">
      <formula>AND(#REF!&lt;&gt;"COMPOSICAO",#REF!&lt;&gt;"INSUMO",#REF!&lt;&gt;"")</formula>
    </cfRule>
    <cfRule type="expression" dxfId="774" priority="774" stopIfTrue="1">
      <formula>AND(OR(#REF!="COMPOSICAO",#REF!="INSUMO",#REF!&lt;&gt;""),#REF!&lt;&gt;"")</formula>
    </cfRule>
  </conditionalFormatting>
  <conditionalFormatting sqref="C218:C219">
    <cfRule type="expression" dxfId="773" priority="771" stopIfTrue="1">
      <formula>AND(#REF!&lt;&gt;"COMPOSICAO",#REF!&lt;&gt;"INSUMO",#REF!&lt;&gt;"")</formula>
    </cfRule>
    <cfRule type="expression" dxfId="772" priority="772" stopIfTrue="1">
      <formula>AND(OR(#REF!="COMPOSICAO",#REF!="INSUMO",#REF!&lt;&gt;""),#REF!&lt;&gt;"")</formula>
    </cfRule>
  </conditionalFormatting>
  <conditionalFormatting sqref="E217:F219 D218:D219">
    <cfRule type="expression" dxfId="771" priority="779" stopIfTrue="1">
      <formula>AND(#REF!&lt;&gt;"COMPOSICAO",#REF!&lt;&gt;"INSUMO",#REF!&lt;&gt;"")</formula>
    </cfRule>
    <cfRule type="expression" dxfId="770" priority="780" stopIfTrue="1">
      <formula>AND(OR(#REF!="COMPOSICAO",#REF!="INSUMO",#REF!&lt;&gt;""),#REF!&lt;&gt;"")</formula>
    </cfRule>
  </conditionalFormatting>
  <conditionalFormatting sqref="A224:C224">
    <cfRule type="expression" dxfId="769" priority="765" stopIfTrue="1">
      <formula>AND(#REF!&lt;&gt;"COMPOSICAO",#REF!&lt;&gt;"INSUMO",#REF!&lt;&gt;"")</formula>
    </cfRule>
    <cfRule type="expression" dxfId="768" priority="766" stopIfTrue="1">
      <formula>AND(OR(#REF!="COMPOSICAO",#REF!="INSUMO",#REF!&lt;&gt;""),#REF!&lt;&gt;"")</formula>
    </cfRule>
  </conditionalFormatting>
  <conditionalFormatting sqref="A225:D225">
    <cfRule type="expression" dxfId="767" priority="767" stopIfTrue="1">
      <formula>AND(#REF!&lt;&gt;"COMPOSICAO",#REF!&lt;&gt;"INSUMO",#REF!&lt;&gt;"")</formula>
    </cfRule>
    <cfRule type="expression" dxfId="766" priority="768" stopIfTrue="1">
      <formula>AND(OR(#REF!="COMPOSICAO",#REF!="INSUMO",#REF!&lt;&gt;""),#REF!&lt;&gt;"")</formula>
    </cfRule>
  </conditionalFormatting>
  <conditionalFormatting sqref="B226:B227">
    <cfRule type="expression" dxfId="765" priority="763" stopIfTrue="1">
      <formula>AND(#REF!&lt;&gt;"COMPOSICAO",#REF!&lt;&gt;"INSUMO",#REF!&lt;&gt;"")</formula>
    </cfRule>
    <cfRule type="expression" dxfId="764" priority="764" stopIfTrue="1">
      <formula>AND(OR(#REF!="COMPOSICAO",#REF!="INSUMO",#REF!&lt;&gt;""),#REF!&lt;&gt;"")</formula>
    </cfRule>
  </conditionalFormatting>
  <conditionalFormatting sqref="C226:C227">
    <cfRule type="expression" dxfId="763" priority="761" stopIfTrue="1">
      <formula>AND(#REF!&lt;&gt;"COMPOSICAO",#REF!&lt;&gt;"INSUMO",#REF!&lt;&gt;"")</formula>
    </cfRule>
    <cfRule type="expression" dxfId="762" priority="762" stopIfTrue="1">
      <formula>AND(OR(#REF!="COMPOSICAO",#REF!="INSUMO",#REF!&lt;&gt;""),#REF!&lt;&gt;"")</formula>
    </cfRule>
  </conditionalFormatting>
  <conditionalFormatting sqref="E225:F227 D226:D227">
    <cfRule type="expression" dxfId="761" priority="769" stopIfTrue="1">
      <formula>AND(#REF!&lt;&gt;"COMPOSICAO",#REF!&lt;&gt;"INSUMO",#REF!&lt;&gt;"")</formula>
    </cfRule>
    <cfRule type="expression" dxfId="760" priority="770" stopIfTrue="1">
      <formula>AND(OR(#REF!="COMPOSICAO",#REF!="INSUMO",#REF!&lt;&gt;""),#REF!&lt;&gt;"")</formula>
    </cfRule>
  </conditionalFormatting>
  <conditionalFormatting sqref="A232:C232">
    <cfRule type="expression" dxfId="759" priority="755" stopIfTrue="1">
      <formula>AND(#REF!&lt;&gt;"COMPOSICAO",#REF!&lt;&gt;"INSUMO",#REF!&lt;&gt;"")</formula>
    </cfRule>
    <cfRule type="expression" dxfId="758" priority="756" stopIfTrue="1">
      <formula>AND(OR(#REF!="COMPOSICAO",#REF!="INSUMO",#REF!&lt;&gt;""),#REF!&lt;&gt;"")</formula>
    </cfRule>
  </conditionalFormatting>
  <conditionalFormatting sqref="A233:D233">
    <cfRule type="expression" dxfId="757" priority="757" stopIfTrue="1">
      <formula>AND(#REF!&lt;&gt;"COMPOSICAO",#REF!&lt;&gt;"INSUMO",#REF!&lt;&gt;"")</formula>
    </cfRule>
    <cfRule type="expression" dxfId="756" priority="758" stopIfTrue="1">
      <formula>AND(OR(#REF!="COMPOSICAO",#REF!="INSUMO",#REF!&lt;&gt;""),#REF!&lt;&gt;"")</formula>
    </cfRule>
  </conditionalFormatting>
  <conditionalFormatting sqref="B234">
    <cfRule type="expression" dxfId="755" priority="753" stopIfTrue="1">
      <formula>AND(#REF!&lt;&gt;"COMPOSICAO",#REF!&lt;&gt;"INSUMO",#REF!&lt;&gt;"")</formula>
    </cfRule>
    <cfRule type="expression" dxfId="754" priority="754" stopIfTrue="1">
      <formula>AND(OR(#REF!="COMPOSICAO",#REF!="INSUMO",#REF!&lt;&gt;""),#REF!&lt;&gt;"")</formula>
    </cfRule>
  </conditionalFormatting>
  <conditionalFormatting sqref="C234">
    <cfRule type="expression" dxfId="753" priority="751" stopIfTrue="1">
      <formula>AND(#REF!&lt;&gt;"COMPOSICAO",#REF!&lt;&gt;"INSUMO",#REF!&lt;&gt;"")</formula>
    </cfRule>
    <cfRule type="expression" dxfId="752" priority="752" stopIfTrue="1">
      <formula>AND(OR(#REF!="COMPOSICAO",#REF!="INSUMO",#REF!&lt;&gt;""),#REF!&lt;&gt;"")</formula>
    </cfRule>
  </conditionalFormatting>
  <conditionalFormatting sqref="E233:F234 D234">
    <cfRule type="expression" dxfId="751" priority="759" stopIfTrue="1">
      <formula>AND(#REF!&lt;&gt;"COMPOSICAO",#REF!&lt;&gt;"INSUMO",#REF!&lt;&gt;"")</formula>
    </cfRule>
    <cfRule type="expression" dxfId="750" priority="760" stopIfTrue="1">
      <formula>AND(OR(#REF!="COMPOSICAO",#REF!="INSUMO",#REF!&lt;&gt;""),#REF!&lt;&gt;"")</formula>
    </cfRule>
  </conditionalFormatting>
  <conditionalFormatting sqref="A239:C239">
    <cfRule type="expression" dxfId="749" priority="745" stopIfTrue="1">
      <formula>AND(#REF!&lt;&gt;"COMPOSICAO",#REF!&lt;&gt;"INSUMO",#REF!&lt;&gt;"")</formula>
    </cfRule>
    <cfRule type="expression" dxfId="748" priority="746" stopIfTrue="1">
      <formula>AND(OR(#REF!="COMPOSICAO",#REF!="INSUMO",#REF!&lt;&gt;""),#REF!&lt;&gt;"")</formula>
    </cfRule>
  </conditionalFormatting>
  <conditionalFormatting sqref="A240:D240">
    <cfRule type="expression" dxfId="747" priority="747" stopIfTrue="1">
      <formula>AND(#REF!&lt;&gt;"COMPOSICAO",#REF!&lt;&gt;"INSUMO",#REF!&lt;&gt;"")</formula>
    </cfRule>
    <cfRule type="expression" dxfId="746" priority="748" stopIfTrue="1">
      <formula>AND(OR(#REF!="COMPOSICAO",#REF!="INSUMO",#REF!&lt;&gt;""),#REF!&lt;&gt;"")</formula>
    </cfRule>
  </conditionalFormatting>
  <conditionalFormatting sqref="E240:F244 D244 D241:D242">
    <cfRule type="expression" dxfId="745" priority="749" stopIfTrue="1">
      <formula>AND(#REF!&lt;&gt;"COMPOSICAO",#REF!&lt;&gt;"INSUMO",#REF!&lt;&gt;"")</formula>
    </cfRule>
    <cfRule type="expression" dxfId="744" priority="750" stopIfTrue="1">
      <formula>AND(OR(#REF!="COMPOSICAO",#REF!="INSUMO",#REF!&lt;&gt;""),#REF!&lt;&gt;"")</formula>
    </cfRule>
  </conditionalFormatting>
  <conditionalFormatting sqref="D243">
    <cfRule type="expression" dxfId="743" priority="743" stopIfTrue="1">
      <formula>AND(#REF!&lt;&gt;"COMPOSICAO",#REF!&lt;&gt;"INSUMO",#REF!&lt;&gt;"")</formula>
    </cfRule>
    <cfRule type="expression" dxfId="742" priority="744" stopIfTrue="1">
      <formula>AND(OR(#REF!="COMPOSICAO",#REF!="INSUMO",#REF!&lt;&gt;""),#REF!&lt;&gt;"")</formula>
    </cfRule>
  </conditionalFormatting>
  <conditionalFormatting sqref="B241:B242">
    <cfRule type="expression" dxfId="741" priority="741" stopIfTrue="1">
      <formula>AND(#REF!&lt;&gt;"COMPOSICAO",#REF!&lt;&gt;"INSUMO",#REF!&lt;&gt;"")</formula>
    </cfRule>
    <cfRule type="expression" dxfId="740" priority="742" stopIfTrue="1">
      <formula>AND(OR(#REF!="COMPOSICAO",#REF!="INSUMO",#REF!&lt;&gt;""),#REF!&lt;&gt;"")</formula>
    </cfRule>
  </conditionalFormatting>
  <conditionalFormatting sqref="C241:C242">
    <cfRule type="expression" dxfId="739" priority="739" stopIfTrue="1">
      <formula>AND(#REF!&lt;&gt;"COMPOSICAO",#REF!&lt;&gt;"INSUMO",#REF!&lt;&gt;"")</formula>
    </cfRule>
    <cfRule type="expression" dxfId="738" priority="740" stopIfTrue="1">
      <formula>AND(OR(#REF!="COMPOSICAO",#REF!="INSUMO",#REF!&lt;&gt;""),#REF!&lt;&gt;"")</formula>
    </cfRule>
  </conditionalFormatting>
  <conditionalFormatting sqref="B243">
    <cfRule type="expression" dxfId="737" priority="737" stopIfTrue="1">
      <formula>AND(#REF!&lt;&gt;"COMPOSICAO",#REF!&lt;&gt;"INSUMO",#REF!&lt;&gt;"")</formula>
    </cfRule>
    <cfRule type="expression" dxfId="736" priority="738" stopIfTrue="1">
      <formula>AND(OR(#REF!="COMPOSICAO",#REF!="INSUMO",#REF!&lt;&gt;""),#REF!&lt;&gt;"")</formula>
    </cfRule>
  </conditionalFormatting>
  <conditionalFormatting sqref="C243">
    <cfRule type="expression" dxfId="735" priority="735" stopIfTrue="1">
      <formula>AND(#REF!&lt;&gt;"COMPOSICAO",#REF!&lt;&gt;"INSUMO",#REF!&lt;&gt;"")</formula>
    </cfRule>
    <cfRule type="expression" dxfId="734" priority="736" stopIfTrue="1">
      <formula>AND(OR(#REF!="COMPOSICAO",#REF!="INSUMO",#REF!&lt;&gt;""),#REF!&lt;&gt;"")</formula>
    </cfRule>
  </conditionalFormatting>
  <conditionalFormatting sqref="B244">
    <cfRule type="expression" dxfId="733" priority="733" stopIfTrue="1">
      <formula>AND(#REF!&lt;&gt;"COMPOSICAO",#REF!&lt;&gt;"INSUMO",#REF!&lt;&gt;"")</formula>
    </cfRule>
    <cfRule type="expression" dxfId="732" priority="734" stopIfTrue="1">
      <formula>AND(OR(#REF!="COMPOSICAO",#REF!="INSUMO",#REF!&lt;&gt;""),#REF!&lt;&gt;"")</formula>
    </cfRule>
  </conditionalFormatting>
  <conditionalFormatting sqref="C244">
    <cfRule type="expression" dxfId="731" priority="731" stopIfTrue="1">
      <formula>AND(#REF!&lt;&gt;"COMPOSICAO",#REF!&lt;&gt;"INSUMO",#REF!&lt;&gt;"")</formula>
    </cfRule>
    <cfRule type="expression" dxfId="730" priority="732" stopIfTrue="1">
      <formula>AND(OR(#REF!="COMPOSICAO",#REF!="INSUMO",#REF!&lt;&gt;""),#REF!&lt;&gt;"")</formula>
    </cfRule>
  </conditionalFormatting>
  <conditionalFormatting sqref="A249:C249">
    <cfRule type="expression" dxfId="729" priority="725" stopIfTrue="1">
      <formula>AND(#REF!&lt;&gt;"COMPOSICAO",#REF!&lt;&gt;"INSUMO",#REF!&lt;&gt;"")</formula>
    </cfRule>
    <cfRule type="expression" dxfId="728" priority="726" stopIfTrue="1">
      <formula>AND(OR(#REF!="COMPOSICAO",#REF!="INSUMO",#REF!&lt;&gt;""),#REF!&lt;&gt;"")</formula>
    </cfRule>
  </conditionalFormatting>
  <conditionalFormatting sqref="A250:D250">
    <cfRule type="expression" dxfId="727" priority="727" stopIfTrue="1">
      <formula>AND(#REF!&lt;&gt;"COMPOSICAO",#REF!&lt;&gt;"INSUMO",#REF!&lt;&gt;"")</formula>
    </cfRule>
    <cfRule type="expression" dxfId="726" priority="728" stopIfTrue="1">
      <formula>AND(OR(#REF!="COMPOSICAO",#REF!="INSUMO",#REF!&lt;&gt;""),#REF!&lt;&gt;"")</formula>
    </cfRule>
  </conditionalFormatting>
  <conditionalFormatting sqref="E250:F254 D254 D251:D252">
    <cfRule type="expression" dxfId="725" priority="729" stopIfTrue="1">
      <formula>AND(#REF!&lt;&gt;"COMPOSICAO",#REF!&lt;&gt;"INSUMO",#REF!&lt;&gt;"")</formula>
    </cfRule>
    <cfRule type="expression" dxfId="724" priority="730" stopIfTrue="1">
      <formula>AND(OR(#REF!="COMPOSICAO",#REF!="INSUMO",#REF!&lt;&gt;""),#REF!&lt;&gt;"")</formula>
    </cfRule>
  </conditionalFormatting>
  <conditionalFormatting sqref="D253">
    <cfRule type="expression" dxfId="723" priority="723" stopIfTrue="1">
      <formula>AND(#REF!&lt;&gt;"COMPOSICAO",#REF!&lt;&gt;"INSUMO",#REF!&lt;&gt;"")</formula>
    </cfRule>
    <cfRule type="expression" dxfId="722" priority="724" stopIfTrue="1">
      <formula>AND(OR(#REF!="COMPOSICAO",#REF!="INSUMO",#REF!&lt;&gt;""),#REF!&lt;&gt;"")</formula>
    </cfRule>
  </conditionalFormatting>
  <conditionalFormatting sqref="B251:B252">
    <cfRule type="expression" dxfId="721" priority="721" stopIfTrue="1">
      <formula>AND(#REF!&lt;&gt;"COMPOSICAO",#REF!&lt;&gt;"INSUMO",#REF!&lt;&gt;"")</formula>
    </cfRule>
    <cfRule type="expression" dxfId="720" priority="722" stopIfTrue="1">
      <formula>AND(OR(#REF!="COMPOSICAO",#REF!="INSUMO",#REF!&lt;&gt;""),#REF!&lt;&gt;"")</formula>
    </cfRule>
  </conditionalFormatting>
  <conditionalFormatting sqref="C251:C252">
    <cfRule type="expression" dxfId="719" priority="719" stopIfTrue="1">
      <formula>AND(#REF!&lt;&gt;"COMPOSICAO",#REF!&lt;&gt;"INSUMO",#REF!&lt;&gt;"")</formula>
    </cfRule>
    <cfRule type="expression" dxfId="718" priority="720" stopIfTrue="1">
      <formula>AND(OR(#REF!="COMPOSICAO",#REF!="INSUMO",#REF!&lt;&gt;""),#REF!&lt;&gt;"")</formula>
    </cfRule>
  </conditionalFormatting>
  <conditionalFormatting sqref="B253">
    <cfRule type="expression" dxfId="717" priority="717" stopIfTrue="1">
      <formula>AND(#REF!&lt;&gt;"COMPOSICAO",#REF!&lt;&gt;"INSUMO",#REF!&lt;&gt;"")</formula>
    </cfRule>
    <cfRule type="expression" dxfId="716" priority="718" stopIfTrue="1">
      <formula>AND(OR(#REF!="COMPOSICAO",#REF!="INSUMO",#REF!&lt;&gt;""),#REF!&lt;&gt;"")</formula>
    </cfRule>
  </conditionalFormatting>
  <conditionalFormatting sqref="C253">
    <cfRule type="expression" dxfId="715" priority="715" stopIfTrue="1">
      <formula>AND(#REF!&lt;&gt;"COMPOSICAO",#REF!&lt;&gt;"INSUMO",#REF!&lt;&gt;"")</formula>
    </cfRule>
    <cfRule type="expression" dxfId="714" priority="716" stopIfTrue="1">
      <formula>AND(OR(#REF!="COMPOSICAO",#REF!="INSUMO",#REF!&lt;&gt;""),#REF!&lt;&gt;"")</formula>
    </cfRule>
  </conditionalFormatting>
  <conditionalFormatting sqref="B254">
    <cfRule type="expression" dxfId="713" priority="713" stopIfTrue="1">
      <formula>AND(#REF!&lt;&gt;"COMPOSICAO",#REF!&lt;&gt;"INSUMO",#REF!&lt;&gt;"")</formula>
    </cfRule>
    <cfRule type="expression" dxfId="712" priority="714" stopIfTrue="1">
      <formula>AND(OR(#REF!="COMPOSICAO",#REF!="INSUMO",#REF!&lt;&gt;""),#REF!&lt;&gt;"")</formula>
    </cfRule>
  </conditionalFormatting>
  <conditionalFormatting sqref="C254">
    <cfRule type="expression" dxfId="711" priority="711" stopIfTrue="1">
      <formula>AND(#REF!&lt;&gt;"COMPOSICAO",#REF!&lt;&gt;"INSUMO",#REF!&lt;&gt;"")</formula>
    </cfRule>
    <cfRule type="expression" dxfId="710" priority="712" stopIfTrue="1">
      <formula>AND(OR(#REF!="COMPOSICAO",#REF!="INSUMO",#REF!&lt;&gt;""),#REF!&lt;&gt;"")</formula>
    </cfRule>
  </conditionalFormatting>
  <conditionalFormatting sqref="A259:C259">
    <cfRule type="expression" dxfId="709" priority="705" stopIfTrue="1">
      <formula>AND(#REF!&lt;&gt;"COMPOSICAO",#REF!&lt;&gt;"INSUMO",#REF!&lt;&gt;"")</formula>
    </cfRule>
    <cfRule type="expression" dxfId="708" priority="706" stopIfTrue="1">
      <formula>AND(OR(#REF!="COMPOSICAO",#REF!="INSUMO",#REF!&lt;&gt;""),#REF!&lt;&gt;"")</formula>
    </cfRule>
  </conditionalFormatting>
  <conditionalFormatting sqref="A260:D260">
    <cfRule type="expression" dxfId="707" priority="707" stopIfTrue="1">
      <formula>AND(#REF!&lt;&gt;"COMPOSICAO",#REF!&lt;&gt;"INSUMO",#REF!&lt;&gt;"")</formula>
    </cfRule>
    <cfRule type="expression" dxfId="706" priority="708" stopIfTrue="1">
      <formula>AND(OR(#REF!="COMPOSICAO",#REF!="INSUMO",#REF!&lt;&gt;""),#REF!&lt;&gt;"")</formula>
    </cfRule>
  </conditionalFormatting>
  <conditionalFormatting sqref="E260:F264 D264 D261:D262">
    <cfRule type="expression" dxfId="705" priority="709" stopIfTrue="1">
      <formula>AND(#REF!&lt;&gt;"COMPOSICAO",#REF!&lt;&gt;"INSUMO",#REF!&lt;&gt;"")</formula>
    </cfRule>
    <cfRule type="expression" dxfId="704" priority="710" stopIfTrue="1">
      <formula>AND(OR(#REF!="COMPOSICAO",#REF!="INSUMO",#REF!&lt;&gt;""),#REF!&lt;&gt;"")</formula>
    </cfRule>
  </conditionalFormatting>
  <conditionalFormatting sqref="D263">
    <cfRule type="expression" dxfId="703" priority="703" stopIfTrue="1">
      <formula>AND(#REF!&lt;&gt;"COMPOSICAO",#REF!&lt;&gt;"INSUMO",#REF!&lt;&gt;"")</formula>
    </cfRule>
    <cfRule type="expression" dxfId="702" priority="704" stopIfTrue="1">
      <formula>AND(OR(#REF!="COMPOSICAO",#REF!="INSUMO",#REF!&lt;&gt;""),#REF!&lt;&gt;"")</formula>
    </cfRule>
  </conditionalFormatting>
  <conditionalFormatting sqref="B261:B262">
    <cfRule type="expression" dxfId="701" priority="701" stopIfTrue="1">
      <formula>AND(#REF!&lt;&gt;"COMPOSICAO",#REF!&lt;&gt;"INSUMO",#REF!&lt;&gt;"")</formula>
    </cfRule>
    <cfRule type="expression" dxfId="700" priority="702" stopIfTrue="1">
      <formula>AND(OR(#REF!="COMPOSICAO",#REF!="INSUMO",#REF!&lt;&gt;""),#REF!&lt;&gt;"")</formula>
    </cfRule>
  </conditionalFormatting>
  <conditionalFormatting sqref="C261:C262">
    <cfRule type="expression" dxfId="699" priority="699" stopIfTrue="1">
      <formula>AND(#REF!&lt;&gt;"COMPOSICAO",#REF!&lt;&gt;"INSUMO",#REF!&lt;&gt;"")</formula>
    </cfRule>
    <cfRule type="expression" dxfId="698" priority="700" stopIfTrue="1">
      <formula>AND(OR(#REF!="COMPOSICAO",#REF!="INSUMO",#REF!&lt;&gt;""),#REF!&lt;&gt;"")</formula>
    </cfRule>
  </conditionalFormatting>
  <conditionalFormatting sqref="B263">
    <cfRule type="expression" dxfId="697" priority="697" stopIfTrue="1">
      <formula>AND(#REF!&lt;&gt;"COMPOSICAO",#REF!&lt;&gt;"INSUMO",#REF!&lt;&gt;"")</formula>
    </cfRule>
    <cfRule type="expression" dxfId="696" priority="698" stopIfTrue="1">
      <formula>AND(OR(#REF!="COMPOSICAO",#REF!="INSUMO",#REF!&lt;&gt;""),#REF!&lt;&gt;"")</formula>
    </cfRule>
  </conditionalFormatting>
  <conditionalFormatting sqref="C263">
    <cfRule type="expression" dxfId="695" priority="695" stopIfTrue="1">
      <formula>AND(#REF!&lt;&gt;"COMPOSICAO",#REF!&lt;&gt;"INSUMO",#REF!&lt;&gt;"")</formula>
    </cfRule>
    <cfRule type="expression" dxfId="694" priority="696" stopIfTrue="1">
      <formula>AND(OR(#REF!="COMPOSICAO",#REF!="INSUMO",#REF!&lt;&gt;""),#REF!&lt;&gt;"")</formula>
    </cfRule>
  </conditionalFormatting>
  <conditionalFormatting sqref="B264">
    <cfRule type="expression" dxfId="693" priority="693" stopIfTrue="1">
      <formula>AND(#REF!&lt;&gt;"COMPOSICAO",#REF!&lt;&gt;"INSUMO",#REF!&lt;&gt;"")</formula>
    </cfRule>
    <cfRule type="expression" dxfId="692" priority="694" stopIfTrue="1">
      <formula>AND(OR(#REF!="COMPOSICAO",#REF!="INSUMO",#REF!&lt;&gt;""),#REF!&lt;&gt;"")</formula>
    </cfRule>
  </conditionalFormatting>
  <conditionalFormatting sqref="C264">
    <cfRule type="expression" dxfId="691" priority="691" stopIfTrue="1">
      <formula>AND(#REF!&lt;&gt;"COMPOSICAO",#REF!&lt;&gt;"INSUMO",#REF!&lt;&gt;"")</formula>
    </cfRule>
    <cfRule type="expression" dxfId="690" priority="692" stopIfTrue="1">
      <formula>AND(OR(#REF!="COMPOSICAO",#REF!="INSUMO",#REF!&lt;&gt;""),#REF!&lt;&gt;"")</formula>
    </cfRule>
  </conditionalFormatting>
  <conditionalFormatting sqref="A269:C269">
    <cfRule type="expression" dxfId="689" priority="685" stopIfTrue="1">
      <formula>AND(#REF!&lt;&gt;"COMPOSICAO",#REF!&lt;&gt;"INSUMO",#REF!&lt;&gt;"")</formula>
    </cfRule>
    <cfRule type="expression" dxfId="688" priority="686" stopIfTrue="1">
      <formula>AND(OR(#REF!="COMPOSICAO",#REF!="INSUMO",#REF!&lt;&gt;""),#REF!&lt;&gt;"")</formula>
    </cfRule>
  </conditionalFormatting>
  <conditionalFormatting sqref="A270:D270">
    <cfRule type="expression" dxfId="687" priority="687" stopIfTrue="1">
      <formula>AND(#REF!&lt;&gt;"COMPOSICAO",#REF!&lt;&gt;"INSUMO",#REF!&lt;&gt;"")</formula>
    </cfRule>
    <cfRule type="expression" dxfId="686" priority="688" stopIfTrue="1">
      <formula>AND(OR(#REF!="COMPOSICAO",#REF!="INSUMO",#REF!&lt;&gt;""),#REF!&lt;&gt;"")</formula>
    </cfRule>
  </conditionalFormatting>
  <conditionalFormatting sqref="E270:F273 D271:D272">
    <cfRule type="expression" dxfId="685" priority="689" stopIfTrue="1">
      <formula>AND(#REF!&lt;&gt;"COMPOSICAO",#REF!&lt;&gt;"INSUMO",#REF!&lt;&gt;"")</formula>
    </cfRule>
    <cfRule type="expression" dxfId="684" priority="690" stopIfTrue="1">
      <formula>AND(OR(#REF!="COMPOSICAO",#REF!="INSUMO",#REF!&lt;&gt;""),#REF!&lt;&gt;"")</formula>
    </cfRule>
  </conditionalFormatting>
  <conditionalFormatting sqref="D273">
    <cfRule type="expression" dxfId="683" priority="683" stopIfTrue="1">
      <formula>AND(#REF!&lt;&gt;"COMPOSICAO",#REF!&lt;&gt;"INSUMO",#REF!&lt;&gt;"")</formula>
    </cfRule>
    <cfRule type="expression" dxfId="682" priority="684" stopIfTrue="1">
      <formula>AND(OR(#REF!="COMPOSICAO",#REF!="INSUMO",#REF!&lt;&gt;""),#REF!&lt;&gt;"")</formula>
    </cfRule>
  </conditionalFormatting>
  <conditionalFormatting sqref="B271:B272">
    <cfRule type="expression" dxfId="681" priority="681" stopIfTrue="1">
      <formula>AND(#REF!&lt;&gt;"COMPOSICAO",#REF!&lt;&gt;"INSUMO",#REF!&lt;&gt;"")</formula>
    </cfRule>
    <cfRule type="expression" dxfId="680" priority="682" stopIfTrue="1">
      <formula>AND(OR(#REF!="COMPOSICAO",#REF!="INSUMO",#REF!&lt;&gt;""),#REF!&lt;&gt;"")</formula>
    </cfRule>
  </conditionalFormatting>
  <conditionalFormatting sqref="C271:C272">
    <cfRule type="expression" dxfId="679" priority="679" stopIfTrue="1">
      <formula>AND(#REF!&lt;&gt;"COMPOSICAO",#REF!&lt;&gt;"INSUMO",#REF!&lt;&gt;"")</formula>
    </cfRule>
    <cfRule type="expression" dxfId="678" priority="680" stopIfTrue="1">
      <formula>AND(OR(#REF!="COMPOSICAO",#REF!="INSUMO",#REF!&lt;&gt;""),#REF!&lt;&gt;"")</formula>
    </cfRule>
  </conditionalFormatting>
  <conditionalFormatting sqref="B273">
    <cfRule type="expression" dxfId="677" priority="677" stopIfTrue="1">
      <formula>AND(#REF!&lt;&gt;"COMPOSICAO",#REF!&lt;&gt;"INSUMO",#REF!&lt;&gt;"")</formula>
    </cfRule>
    <cfRule type="expression" dxfId="676" priority="678" stopIfTrue="1">
      <formula>AND(OR(#REF!="COMPOSICAO",#REF!="INSUMO",#REF!&lt;&gt;""),#REF!&lt;&gt;"")</formula>
    </cfRule>
  </conditionalFormatting>
  <conditionalFormatting sqref="C273">
    <cfRule type="expression" dxfId="675" priority="675" stopIfTrue="1">
      <formula>AND(#REF!&lt;&gt;"COMPOSICAO",#REF!&lt;&gt;"INSUMO",#REF!&lt;&gt;"")</formula>
    </cfRule>
    <cfRule type="expression" dxfId="674" priority="676" stopIfTrue="1">
      <formula>AND(OR(#REF!="COMPOSICAO",#REF!="INSUMO",#REF!&lt;&gt;""),#REF!&lt;&gt;"")</formula>
    </cfRule>
  </conditionalFormatting>
  <conditionalFormatting sqref="A278:C278">
    <cfRule type="expression" dxfId="673" priority="669" stopIfTrue="1">
      <formula>AND(#REF!&lt;&gt;"COMPOSICAO",#REF!&lt;&gt;"INSUMO",#REF!&lt;&gt;"")</formula>
    </cfRule>
    <cfRule type="expression" dxfId="672" priority="670" stopIfTrue="1">
      <formula>AND(OR(#REF!="COMPOSICAO",#REF!="INSUMO",#REF!&lt;&gt;""),#REF!&lt;&gt;"")</formula>
    </cfRule>
  </conditionalFormatting>
  <conditionalFormatting sqref="A279:D279">
    <cfRule type="expression" dxfId="671" priority="671" stopIfTrue="1">
      <formula>AND(#REF!&lt;&gt;"COMPOSICAO",#REF!&lt;&gt;"INSUMO",#REF!&lt;&gt;"")</formula>
    </cfRule>
    <cfRule type="expression" dxfId="670" priority="672" stopIfTrue="1">
      <formula>AND(OR(#REF!="COMPOSICAO",#REF!="INSUMO",#REF!&lt;&gt;""),#REF!&lt;&gt;"")</formula>
    </cfRule>
  </conditionalFormatting>
  <conditionalFormatting sqref="E279:F282">
    <cfRule type="expression" dxfId="669" priority="673" stopIfTrue="1">
      <formula>AND(#REF!&lt;&gt;"COMPOSICAO",#REF!&lt;&gt;"INSUMO",#REF!&lt;&gt;"")</formula>
    </cfRule>
    <cfRule type="expression" dxfId="668" priority="674" stopIfTrue="1">
      <formula>AND(OR(#REF!="COMPOSICAO",#REF!="INSUMO",#REF!&lt;&gt;""),#REF!&lt;&gt;"")</formula>
    </cfRule>
  </conditionalFormatting>
  <conditionalFormatting sqref="C280">
    <cfRule type="expression" dxfId="667" priority="665" stopIfTrue="1">
      <formula>AND(#REF!&lt;&gt;"COMPOSICAO",#REF!&lt;&gt;"INSUMO",#REF!&lt;&gt;"")</formula>
    </cfRule>
    <cfRule type="expression" dxfId="666" priority="666" stopIfTrue="1">
      <formula>AND(OR(#REF!="COMPOSICAO",#REF!="INSUMO",#REF!&lt;&gt;""),#REF!&lt;&gt;"")</formula>
    </cfRule>
  </conditionalFormatting>
  <conditionalFormatting sqref="D280:D282">
    <cfRule type="expression" dxfId="665" priority="667" stopIfTrue="1">
      <formula>AND(#REF!&lt;&gt;"COMPOSICAO",#REF!&lt;&gt;"INSUMO",#REF!&lt;&gt;"")</formula>
    </cfRule>
    <cfRule type="expression" dxfId="664" priority="668" stopIfTrue="1">
      <formula>AND(OR(#REF!="COMPOSICAO",#REF!="INSUMO",#REF!&lt;&gt;""),#REF!&lt;&gt;"")</formula>
    </cfRule>
  </conditionalFormatting>
  <conditionalFormatting sqref="B282">
    <cfRule type="expression" dxfId="663" priority="663" stopIfTrue="1">
      <formula>AND(#REF!&lt;&gt;"COMPOSICAO",#REF!&lt;&gt;"INSUMO",#REF!&lt;&gt;"")</formula>
    </cfRule>
    <cfRule type="expression" dxfId="662" priority="664" stopIfTrue="1">
      <formula>AND(OR(#REF!="COMPOSICAO",#REF!="INSUMO",#REF!&lt;&gt;""),#REF!&lt;&gt;"")</formula>
    </cfRule>
  </conditionalFormatting>
  <conditionalFormatting sqref="C282">
    <cfRule type="expression" dxfId="661" priority="661" stopIfTrue="1">
      <formula>AND(#REF!&lt;&gt;"COMPOSICAO",#REF!&lt;&gt;"INSUMO",#REF!&lt;&gt;"")</formula>
    </cfRule>
    <cfRule type="expression" dxfId="660" priority="662" stopIfTrue="1">
      <formula>AND(OR(#REF!="COMPOSICAO",#REF!="INSUMO",#REF!&lt;&gt;""),#REF!&lt;&gt;"")</formula>
    </cfRule>
  </conditionalFormatting>
  <conditionalFormatting sqref="B280">
    <cfRule type="expression" dxfId="659" priority="659" stopIfTrue="1">
      <formula>AND(#REF!&lt;&gt;"COMPOSICAO",#REF!&lt;&gt;"INSUMO",#REF!&lt;&gt;"")</formula>
    </cfRule>
    <cfRule type="expression" dxfId="658" priority="660" stopIfTrue="1">
      <formula>AND(OR(#REF!="COMPOSICAO",#REF!="INSUMO",#REF!&lt;&gt;""),#REF!&lt;&gt;"")</formula>
    </cfRule>
  </conditionalFormatting>
  <conditionalFormatting sqref="B281">
    <cfRule type="expression" dxfId="657" priority="657" stopIfTrue="1">
      <formula>AND(#REF!&lt;&gt;"COMPOSICAO",#REF!&lt;&gt;"INSUMO",#REF!&lt;&gt;"")</formula>
    </cfRule>
    <cfRule type="expression" dxfId="656" priority="658" stopIfTrue="1">
      <formula>AND(OR(#REF!="COMPOSICAO",#REF!="INSUMO",#REF!&lt;&gt;""),#REF!&lt;&gt;"")</formula>
    </cfRule>
  </conditionalFormatting>
  <conditionalFormatting sqref="C281">
    <cfRule type="expression" dxfId="655" priority="655" stopIfTrue="1">
      <formula>AND(#REF!&lt;&gt;"COMPOSICAO",#REF!&lt;&gt;"INSUMO",#REF!&lt;&gt;"")</formula>
    </cfRule>
    <cfRule type="expression" dxfId="654" priority="656" stopIfTrue="1">
      <formula>AND(OR(#REF!="COMPOSICAO",#REF!="INSUMO",#REF!&lt;&gt;""),#REF!&lt;&gt;"")</formula>
    </cfRule>
  </conditionalFormatting>
  <conditionalFormatting sqref="A287:C287">
    <cfRule type="expression" dxfId="653" priority="649" stopIfTrue="1">
      <formula>AND(#REF!&lt;&gt;"COMPOSICAO",#REF!&lt;&gt;"INSUMO",#REF!&lt;&gt;"")</formula>
    </cfRule>
    <cfRule type="expression" dxfId="652" priority="650" stopIfTrue="1">
      <formula>AND(OR(#REF!="COMPOSICAO",#REF!="INSUMO",#REF!&lt;&gt;""),#REF!&lt;&gt;"")</formula>
    </cfRule>
  </conditionalFormatting>
  <conditionalFormatting sqref="A288:D288">
    <cfRule type="expression" dxfId="651" priority="651" stopIfTrue="1">
      <formula>AND(#REF!&lt;&gt;"COMPOSICAO",#REF!&lt;&gt;"INSUMO",#REF!&lt;&gt;"")</formula>
    </cfRule>
    <cfRule type="expression" dxfId="650" priority="652" stopIfTrue="1">
      <formula>AND(OR(#REF!="COMPOSICAO",#REF!="INSUMO",#REF!&lt;&gt;""),#REF!&lt;&gt;"")</formula>
    </cfRule>
  </conditionalFormatting>
  <conditionalFormatting sqref="E288:F289">
    <cfRule type="expression" dxfId="649" priority="653" stopIfTrue="1">
      <formula>AND(#REF!&lt;&gt;"COMPOSICAO",#REF!&lt;&gt;"INSUMO",#REF!&lt;&gt;"")</formula>
    </cfRule>
    <cfRule type="expression" dxfId="648" priority="654" stopIfTrue="1">
      <formula>AND(OR(#REF!="COMPOSICAO",#REF!="INSUMO",#REF!&lt;&gt;""),#REF!&lt;&gt;"")</formula>
    </cfRule>
  </conditionalFormatting>
  <conditionalFormatting sqref="D289">
    <cfRule type="expression" dxfId="647" priority="647" stopIfTrue="1">
      <formula>AND(#REF!&lt;&gt;"COMPOSICAO",#REF!&lt;&gt;"INSUMO",#REF!&lt;&gt;"")</formula>
    </cfRule>
    <cfRule type="expression" dxfId="646" priority="648" stopIfTrue="1">
      <formula>AND(OR(#REF!="COMPOSICAO",#REF!="INSUMO",#REF!&lt;&gt;""),#REF!&lt;&gt;"")</formula>
    </cfRule>
  </conditionalFormatting>
  <conditionalFormatting sqref="B289">
    <cfRule type="expression" dxfId="645" priority="645" stopIfTrue="1">
      <formula>AND(#REF!&lt;&gt;"COMPOSICAO",#REF!&lt;&gt;"INSUMO",#REF!&lt;&gt;"")</formula>
    </cfRule>
    <cfRule type="expression" dxfId="644" priority="646" stopIfTrue="1">
      <formula>AND(OR(#REF!="COMPOSICAO",#REF!="INSUMO",#REF!&lt;&gt;""),#REF!&lt;&gt;"")</formula>
    </cfRule>
  </conditionalFormatting>
  <conditionalFormatting sqref="C289">
    <cfRule type="expression" dxfId="643" priority="643" stopIfTrue="1">
      <formula>AND(#REF!&lt;&gt;"COMPOSICAO",#REF!&lt;&gt;"INSUMO",#REF!&lt;&gt;"")</formula>
    </cfRule>
    <cfRule type="expression" dxfId="642" priority="644" stopIfTrue="1">
      <formula>AND(OR(#REF!="COMPOSICAO",#REF!="INSUMO",#REF!&lt;&gt;""),#REF!&lt;&gt;"")</formula>
    </cfRule>
  </conditionalFormatting>
  <conditionalFormatting sqref="A294:C294">
    <cfRule type="expression" dxfId="641" priority="637" stopIfTrue="1">
      <formula>AND(#REF!&lt;&gt;"COMPOSICAO",#REF!&lt;&gt;"INSUMO",#REF!&lt;&gt;"")</formula>
    </cfRule>
    <cfRule type="expression" dxfId="640" priority="638" stopIfTrue="1">
      <formula>AND(OR(#REF!="COMPOSICAO",#REF!="INSUMO",#REF!&lt;&gt;""),#REF!&lt;&gt;"")</formula>
    </cfRule>
  </conditionalFormatting>
  <conditionalFormatting sqref="A295:D295">
    <cfRule type="expression" dxfId="639" priority="639" stopIfTrue="1">
      <formula>AND(#REF!&lt;&gt;"COMPOSICAO",#REF!&lt;&gt;"INSUMO",#REF!&lt;&gt;"")</formula>
    </cfRule>
    <cfRule type="expression" dxfId="638" priority="640" stopIfTrue="1">
      <formula>AND(OR(#REF!="COMPOSICAO",#REF!="INSUMO",#REF!&lt;&gt;""),#REF!&lt;&gt;"")</formula>
    </cfRule>
  </conditionalFormatting>
  <conditionalFormatting sqref="E295:F296">
    <cfRule type="expression" dxfId="637" priority="641" stopIfTrue="1">
      <formula>AND(#REF!&lt;&gt;"COMPOSICAO",#REF!&lt;&gt;"INSUMO",#REF!&lt;&gt;"")</formula>
    </cfRule>
    <cfRule type="expression" dxfId="636" priority="642" stopIfTrue="1">
      <formula>AND(OR(#REF!="COMPOSICAO",#REF!="INSUMO",#REF!&lt;&gt;""),#REF!&lt;&gt;"")</formula>
    </cfRule>
  </conditionalFormatting>
  <conditionalFormatting sqref="D296">
    <cfRule type="expression" dxfId="635" priority="635" stopIfTrue="1">
      <formula>AND(#REF!&lt;&gt;"COMPOSICAO",#REF!&lt;&gt;"INSUMO",#REF!&lt;&gt;"")</formula>
    </cfRule>
    <cfRule type="expression" dxfId="634" priority="636" stopIfTrue="1">
      <formula>AND(OR(#REF!="COMPOSICAO",#REF!="INSUMO",#REF!&lt;&gt;""),#REF!&lt;&gt;"")</formula>
    </cfRule>
  </conditionalFormatting>
  <conditionalFormatting sqref="B296">
    <cfRule type="expression" dxfId="633" priority="633" stopIfTrue="1">
      <formula>AND(#REF!&lt;&gt;"COMPOSICAO",#REF!&lt;&gt;"INSUMO",#REF!&lt;&gt;"")</formula>
    </cfRule>
    <cfRule type="expression" dxfId="632" priority="634" stopIfTrue="1">
      <formula>AND(OR(#REF!="COMPOSICAO",#REF!="INSUMO",#REF!&lt;&gt;""),#REF!&lt;&gt;"")</formula>
    </cfRule>
  </conditionalFormatting>
  <conditionalFormatting sqref="C296">
    <cfRule type="expression" dxfId="631" priority="631" stopIfTrue="1">
      <formula>AND(#REF!&lt;&gt;"COMPOSICAO",#REF!&lt;&gt;"INSUMO",#REF!&lt;&gt;"")</formula>
    </cfRule>
    <cfRule type="expression" dxfId="630" priority="632" stopIfTrue="1">
      <formula>AND(OR(#REF!="COMPOSICAO",#REF!="INSUMO",#REF!&lt;&gt;""),#REF!&lt;&gt;"")</formula>
    </cfRule>
  </conditionalFormatting>
  <conditionalFormatting sqref="A301:C301">
    <cfRule type="expression" dxfId="629" priority="625" stopIfTrue="1">
      <formula>AND(#REF!&lt;&gt;"COMPOSICAO",#REF!&lt;&gt;"INSUMO",#REF!&lt;&gt;"")</formula>
    </cfRule>
    <cfRule type="expression" dxfId="628" priority="626" stopIfTrue="1">
      <formula>AND(OR(#REF!="COMPOSICAO",#REF!="INSUMO",#REF!&lt;&gt;""),#REF!&lt;&gt;"")</formula>
    </cfRule>
  </conditionalFormatting>
  <conditionalFormatting sqref="A302:D302">
    <cfRule type="expression" dxfId="627" priority="627" stopIfTrue="1">
      <formula>AND(#REF!&lt;&gt;"COMPOSICAO",#REF!&lt;&gt;"INSUMO",#REF!&lt;&gt;"")</formula>
    </cfRule>
    <cfRule type="expression" dxfId="626" priority="628" stopIfTrue="1">
      <formula>AND(OR(#REF!="COMPOSICAO",#REF!="INSUMO",#REF!&lt;&gt;""),#REF!&lt;&gt;"")</formula>
    </cfRule>
  </conditionalFormatting>
  <conditionalFormatting sqref="E302:F303">
    <cfRule type="expression" dxfId="625" priority="629" stopIfTrue="1">
      <formula>AND(#REF!&lt;&gt;"COMPOSICAO",#REF!&lt;&gt;"INSUMO",#REF!&lt;&gt;"")</formula>
    </cfRule>
    <cfRule type="expression" dxfId="624" priority="630" stopIfTrue="1">
      <formula>AND(OR(#REF!="COMPOSICAO",#REF!="INSUMO",#REF!&lt;&gt;""),#REF!&lt;&gt;"")</formula>
    </cfRule>
  </conditionalFormatting>
  <conditionalFormatting sqref="D303">
    <cfRule type="expression" dxfId="623" priority="623" stopIfTrue="1">
      <formula>AND(#REF!&lt;&gt;"COMPOSICAO",#REF!&lt;&gt;"INSUMO",#REF!&lt;&gt;"")</formula>
    </cfRule>
    <cfRule type="expression" dxfId="622" priority="624" stopIfTrue="1">
      <formula>AND(OR(#REF!="COMPOSICAO",#REF!="INSUMO",#REF!&lt;&gt;""),#REF!&lt;&gt;"")</formula>
    </cfRule>
  </conditionalFormatting>
  <conditionalFormatting sqref="B303">
    <cfRule type="expression" dxfId="621" priority="621" stopIfTrue="1">
      <formula>AND(#REF!&lt;&gt;"COMPOSICAO",#REF!&lt;&gt;"INSUMO",#REF!&lt;&gt;"")</formula>
    </cfRule>
    <cfRule type="expression" dxfId="620" priority="622" stopIfTrue="1">
      <formula>AND(OR(#REF!="COMPOSICAO",#REF!="INSUMO",#REF!&lt;&gt;""),#REF!&lt;&gt;"")</formula>
    </cfRule>
  </conditionalFormatting>
  <conditionalFormatting sqref="C303">
    <cfRule type="expression" dxfId="619" priority="619" stopIfTrue="1">
      <formula>AND(#REF!&lt;&gt;"COMPOSICAO",#REF!&lt;&gt;"INSUMO",#REF!&lt;&gt;"")</formula>
    </cfRule>
    <cfRule type="expression" dxfId="618" priority="620" stopIfTrue="1">
      <formula>AND(OR(#REF!="COMPOSICAO",#REF!="INSUMO",#REF!&lt;&gt;""),#REF!&lt;&gt;"")</formula>
    </cfRule>
  </conditionalFormatting>
  <conditionalFormatting sqref="A308:C308">
    <cfRule type="expression" dxfId="617" priority="613" stopIfTrue="1">
      <formula>AND(#REF!&lt;&gt;"COMPOSICAO",#REF!&lt;&gt;"INSUMO",#REF!&lt;&gt;"")</formula>
    </cfRule>
    <cfRule type="expression" dxfId="616" priority="614" stopIfTrue="1">
      <formula>AND(OR(#REF!="COMPOSICAO",#REF!="INSUMO",#REF!&lt;&gt;""),#REF!&lt;&gt;"")</formula>
    </cfRule>
  </conditionalFormatting>
  <conditionalFormatting sqref="A309:D309">
    <cfRule type="expression" dxfId="615" priority="615" stopIfTrue="1">
      <formula>AND(#REF!&lt;&gt;"COMPOSICAO",#REF!&lt;&gt;"INSUMO",#REF!&lt;&gt;"")</formula>
    </cfRule>
    <cfRule type="expression" dxfId="614" priority="616" stopIfTrue="1">
      <formula>AND(OR(#REF!="COMPOSICAO",#REF!="INSUMO",#REF!&lt;&gt;""),#REF!&lt;&gt;"")</formula>
    </cfRule>
  </conditionalFormatting>
  <conditionalFormatting sqref="E309:F310">
    <cfRule type="expression" dxfId="613" priority="617" stopIfTrue="1">
      <formula>AND(#REF!&lt;&gt;"COMPOSICAO",#REF!&lt;&gt;"INSUMO",#REF!&lt;&gt;"")</formula>
    </cfRule>
    <cfRule type="expression" dxfId="612" priority="618" stopIfTrue="1">
      <formula>AND(OR(#REF!="COMPOSICAO",#REF!="INSUMO",#REF!&lt;&gt;""),#REF!&lt;&gt;"")</formula>
    </cfRule>
  </conditionalFormatting>
  <conditionalFormatting sqref="D310">
    <cfRule type="expression" dxfId="611" priority="611" stopIfTrue="1">
      <formula>AND(#REF!&lt;&gt;"COMPOSICAO",#REF!&lt;&gt;"INSUMO",#REF!&lt;&gt;"")</formula>
    </cfRule>
    <cfRule type="expression" dxfId="610" priority="612" stopIfTrue="1">
      <formula>AND(OR(#REF!="COMPOSICAO",#REF!="INSUMO",#REF!&lt;&gt;""),#REF!&lt;&gt;"")</formula>
    </cfRule>
  </conditionalFormatting>
  <conditionalFormatting sqref="B310">
    <cfRule type="expression" dxfId="609" priority="609" stopIfTrue="1">
      <formula>AND(#REF!&lt;&gt;"COMPOSICAO",#REF!&lt;&gt;"INSUMO",#REF!&lt;&gt;"")</formula>
    </cfRule>
    <cfRule type="expression" dxfId="608" priority="610" stopIfTrue="1">
      <formula>AND(OR(#REF!="COMPOSICAO",#REF!="INSUMO",#REF!&lt;&gt;""),#REF!&lt;&gt;"")</formula>
    </cfRule>
  </conditionalFormatting>
  <conditionalFormatting sqref="C310">
    <cfRule type="expression" dxfId="607" priority="607" stopIfTrue="1">
      <formula>AND(#REF!&lt;&gt;"COMPOSICAO",#REF!&lt;&gt;"INSUMO",#REF!&lt;&gt;"")</formula>
    </cfRule>
    <cfRule type="expression" dxfId="606" priority="608" stopIfTrue="1">
      <formula>AND(OR(#REF!="COMPOSICAO",#REF!="INSUMO",#REF!&lt;&gt;""),#REF!&lt;&gt;"")</formula>
    </cfRule>
  </conditionalFormatting>
  <conditionalFormatting sqref="A315:C315">
    <cfRule type="expression" dxfId="605" priority="601" stopIfTrue="1">
      <formula>AND(#REF!&lt;&gt;"COMPOSICAO",#REF!&lt;&gt;"INSUMO",#REF!&lt;&gt;"")</formula>
    </cfRule>
    <cfRule type="expression" dxfId="604" priority="602" stopIfTrue="1">
      <formula>AND(OR(#REF!="COMPOSICAO",#REF!="INSUMO",#REF!&lt;&gt;""),#REF!&lt;&gt;"")</formula>
    </cfRule>
  </conditionalFormatting>
  <conditionalFormatting sqref="A316:D316">
    <cfRule type="expression" dxfId="603" priority="603" stopIfTrue="1">
      <formula>AND(#REF!&lt;&gt;"COMPOSICAO",#REF!&lt;&gt;"INSUMO",#REF!&lt;&gt;"")</formula>
    </cfRule>
    <cfRule type="expression" dxfId="602" priority="604" stopIfTrue="1">
      <formula>AND(OR(#REF!="COMPOSICAO",#REF!="INSUMO",#REF!&lt;&gt;""),#REF!&lt;&gt;"")</formula>
    </cfRule>
  </conditionalFormatting>
  <conditionalFormatting sqref="E316:F317">
    <cfRule type="expression" dxfId="601" priority="605" stopIfTrue="1">
      <formula>AND(#REF!&lt;&gt;"COMPOSICAO",#REF!&lt;&gt;"INSUMO",#REF!&lt;&gt;"")</formula>
    </cfRule>
    <cfRule type="expression" dxfId="600" priority="606" stopIfTrue="1">
      <formula>AND(OR(#REF!="COMPOSICAO",#REF!="INSUMO",#REF!&lt;&gt;""),#REF!&lt;&gt;"")</formula>
    </cfRule>
  </conditionalFormatting>
  <conditionalFormatting sqref="D317">
    <cfRule type="expression" dxfId="599" priority="599" stopIfTrue="1">
      <formula>AND(#REF!&lt;&gt;"COMPOSICAO",#REF!&lt;&gt;"INSUMO",#REF!&lt;&gt;"")</formula>
    </cfRule>
    <cfRule type="expression" dxfId="598" priority="600" stopIfTrue="1">
      <formula>AND(OR(#REF!="COMPOSICAO",#REF!="INSUMO",#REF!&lt;&gt;""),#REF!&lt;&gt;"")</formula>
    </cfRule>
  </conditionalFormatting>
  <conditionalFormatting sqref="B317">
    <cfRule type="expression" dxfId="597" priority="597" stopIfTrue="1">
      <formula>AND(#REF!&lt;&gt;"COMPOSICAO",#REF!&lt;&gt;"INSUMO",#REF!&lt;&gt;"")</formula>
    </cfRule>
    <cfRule type="expression" dxfId="596" priority="598" stopIfTrue="1">
      <formula>AND(OR(#REF!="COMPOSICAO",#REF!="INSUMO",#REF!&lt;&gt;""),#REF!&lt;&gt;"")</formula>
    </cfRule>
  </conditionalFormatting>
  <conditionalFormatting sqref="C317">
    <cfRule type="expression" dxfId="595" priority="595" stopIfTrue="1">
      <formula>AND(#REF!&lt;&gt;"COMPOSICAO",#REF!&lt;&gt;"INSUMO",#REF!&lt;&gt;"")</formula>
    </cfRule>
    <cfRule type="expression" dxfId="594" priority="596" stopIfTrue="1">
      <formula>AND(OR(#REF!="COMPOSICAO",#REF!="INSUMO",#REF!&lt;&gt;""),#REF!&lt;&gt;"")</formula>
    </cfRule>
  </conditionalFormatting>
  <conditionalFormatting sqref="A322:C322">
    <cfRule type="expression" dxfId="593" priority="589" stopIfTrue="1">
      <formula>AND(#REF!&lt;&gt;"COMPOSICAO",#REF!&lt;&gt;"INSUMO",#REF!&lt;&gt;"")</formula>
    </cfRule>
    <cfRule type="expression" dxfId="592" priority="590" stopIfTrue="1">
      <formula>AND(OR(#REF!="COMPOSICAO",#REF!="INSUMO",#REF!&lt;&gt;""),#REF!&lt;&gt;"")</formula>
    </cfRule>
  </conditionalFormatting>
  <conditionalFormatting sqref="A323:D323">
    <cfRule type="expression" dxfId="591" priority="591" stopIfTrue="1">
      <formula>AND(#REF!&lt;&gt;"COMPOSICAO",#REF!&lt;&gt;"INSUMO",#REF!&lt;&gt;"")</formula>
    </cfRule>
    <cfRule type="expression" dxfId="590" priority="592" stopIfTrue="1">
      <formula>AND(OR(#REF!="COMPOSICAO",#REF!="INSUMO",#REF!&lt;&gt;""),#REF!&lt;&gt;"")</formula>
    </cfRule>
  </conditionalFormatting>
  <conditionalFormatting sqref="E323:F324">
    <cfRule type="expression" dxfId="589" priority="593" stopIfTrue="1">
      <formula>AND(#REF!&lt;&gt;"COMPOSICAO",#REF!&lt;&gt;"INSUMO",#REF!&lt;&gt;"")</formula>
    </cfRule>
    <cfRule type="expression" dxfId="588" priority="594" stopIfTrue="1">
      <formula>AND(OR(#REF!="COMPOSICAO",#REF!="INSUMO",#REF!&lt;&gt;""),#REF!&lt;&gt;"")</formula>
    </cfRule>
  </conditionalFormatting>
  <conditionalFormatting sqref="D324">
    <cfRule type="expression" dxfId="587" priority="587" stopIfTrue="1">
      <formula>AND(#REF!&lt;&gt;"COMPOSICAO",#REF!&lt;&gt;"INSUMO",#REF!&lt;&gt;"")</formula>
    </cfRule>
    <cfRule type="expression" dxfId="586" priority="588" stopIfTrue="1">
      <formula>AND(OR(#REF!="COMPOSICAO",#REF!="INSUMO",#REF!&lt;&gt;""),#REF!&lt;&gt;"")</formula>
    </cfRule>
  </conditionalFormatting>
  <conditionalFormatting sqref="B324">
    <cfRule type="expression" dxfId="585" priority="585" stopIfTrue="1">
      <formula>AND(#REF!&lt;&gt;"COMPOSICAO",#REF!&lt;&gt;"INSUMO",#REF!&lt;&gt;"")</formula>
    </cfRule>
    <cfRule type="expression" dxfId="584" priority="586" stopIfTrue="1">
      <formula>AND(OR(#REF!="COMPOSICAO",#REF!="INSUMO",#REF!&lt;&gt;""),#REF!&lt;&gt;"")</formula>
    </cfRule>
  </conditionalFormatting>
  <conditionalFormatting sqref="C324">
    <cfRule type="expression" dxfId="583" priority="583" stopIfTrue="1">
      <formula>AND(#REF!&lt;&gt;"COMPOSICAO",#REF!&lt;&gt;"INSUMO",#REF!&lt;&gt;"")</formula>
    </cfRule>
    <cfRule type="expression" dxfId="582" priority="584" stopIfTrue="1">
      <formula>AND(OR(#REF!="COMPOSICAO",#REF!="INSUMO",#REF!&lt;&gt;""),#REF!&lt;&gt;"")</formula>
    </cfRule>
  </conditionalFormatting>
  <conditionalFormatting sqref="A329:C329">
    <cfRule type="expression" dxfId="581" priority="577" stopIfTrue="1">
      <formula>AND(#REF!&lt;&gt;"COMPOSICAO",#REF!&lt;&gt;"INSUMO",#REF!&lt;&gt;"")</formula>
    </cfRule>
    <cfRule type="expression" dxfId="580" priority="578" stopIfTrue="1">
      <formula>AND(OR(#REF!="COMPOSICAO",#REF!="INSUMO",#REF!&lt;&gt;""),#REF!&lt;&gt;"")</formula>
    </cfRule>
  </conditionalFormatting>
  <conditionalFormatting sqref="A330:D330">
    <cfRule type="expression" dxfId="579" priority="579" stopIfTrue="1">
      <formula>AND(#REF!&lt;&gt;"COMPOSICAO",#REF!&lt;&gt;"INSUMO",#REF!&lt;&gt;"")</formula>
    </cfRule>
    <cfRule type="expression" dxfId="578" priority="580" stopIfTrue="1">
      <formula>AND(OR(#REF!="COMPOSICAO",#REF!="INSUMO",#REF!&lt;&gt;""),#REF!&lt;&gt;"")</formula>
    </cfRule>
  </conditionalFormatting>
  <conditionalFormatting sqref="E330:F331">
    <cfRule type="expression" dxfId="577" priority="581" stopIfTrue="1">
      <formula>AND(#REF!&lt;&gt;"COMPOSICAO",#REF!&lt;&gt;"INSUMO",#REF!&lt;&gt;"")</formula>
    </cfRule>
    <cfRule type="expression" dxfId="576" priority="582" stopIfTrue="1">
      <formula>AND(OR(#REF!="COMPOSICAO",#REF!="INSUMO",#REF!&lt;&gt;""),#REF!&lt;&gt;"")</formula>
    </cfRule>
  </conditionalFormatting>
  <conditionalFormatting sqref="D331">
    <cfRule type="expression" dxfId="575" priority="575" stopIfTrue="1">
      <formula>AND(#REF!&lt;&gt;"COMPOSICAO",#REF!&lt;&gt;"INSUMO",#REF!&lt;&gt;"")</formula>
    </cfRule>
    <cfRule type="expression" dxfId="574" priority="576" stopIfTrue="1">
      <formula>AND(OR(#REF!="COMPOSICAO",#REF!="INSUMO",#REF!&lt;&gt;""),#REF!&lt;&gt;"")</formula>
    </cfRule>
  </conditionalFormatting>
  <conditionalFormatting sqref="B331">
    <cfRule type="expression" dxfId="573" priority="573" stopIfTrue="1">
      <formula>AND(#REF!&lt;&gt;"COMPOSICAO",#REF!&lt;&gt;"INSUMO",#REF!&lt;&gt;"")</formula>
    </cfRule>
    <cfRule type="expression" dxfId="572" priority="574" stopIfTrue="1">
      <formula>AND(OR(#REF!="COMPOSICAO",#REF!="INSUMO",#REF!&lt;&gt;""),#REF!&lt;&gt;"")</formula>
    </cfRule>
  </conditionalFormatting>
  <conditionalFormatting sqref="C331">
    <cfRule type="expression" dxfId="571" priority="571" stopIfTrue="1">
      <formula>AND(#REF!&lt;&gt;"COMPOSICAO",#REF!&lt;&gt;"INSUMO",#REF!&lt;&gt;"")</formula>
    </cfRule>
    <cfRule type="expression" dxfId="570" priority="572" stopIfTrue="1">
      <formula>AND(OR(#REF!="COMPOSICAO",#REF!="INSUMO",#REF!&lt;&gt;""),#REF!&lt;&gt;"")</formula>
    </cfRule>
  </conditionalFormatting>
  <conditionalFormatting sqref="A336:C336">
    <cfRule type="expression" dxfId="569" priority="565" stopIfTrue="1">
      <formula>AND(#REF!&lt;&gt;"COMPOSICAO",#REF!&lt;&gt;"INSUMO",#REF!&lt;&gt;"")</formula>
    </cfRule>
    <cfRule type="expression" dxfId="568" priority="566" stopIfTrue="1">
      <formula>AND(OR(#REF!="COMPOSICAO",#REF!="INSUMO",#REF!&lt;&gt;""),#REF!&lt;&gt;"")</formula>
    </cfRule>
  </conditionalFormatting>
  <conditionalFormatting sqref="A337:D337">
    <cfRule type="expression" dxfId="567" priority="567" stopIfTrue="1">
      <formula>AND(#REF!&lt;&gt;"COMPOSICAO",#REF!&lt;&gt;"INSUMO",#REF!&lt;&gt;"")</formula>
    </cfRule>
    <cfRule type="expression" dxfId="566" priority="568" stopIfTrue="1">
      <formula>AND(OR(#REF!="COMPOSICAO",#REF!="INSUMO",#REF!&lt;&gt;""),#REF!&lt;&gt;"")</formula>
    </cfRule>
  </conditionalFormatting>
  <conditionalFormatting sqref="E337:F338">
    <cfRule type="expression" dxfId="565" priority="569" stopIfTrue="1">
      <formula>AND(#REF!&lt;&gt;"COMPOSICAO",#REF!&lt;&gt;"INSUMO",#REF!&lt;&gt;"")</formula>
    </cfRule>
    <cfRule type="expression" dxfId="564" priority="570" stopIfTrue="1">
      <formula>AND(OR(#REF!="COMPOSICAO",#REF!="INSUMO",#REF!&lt;&gt;""),#REF!&lt;&gt;"")</formula>
    </cfRule>
  </conditionalFormatting>
  <conditionalFormatting sqref="D338">
    <cfRule type="expression" dxfId="563" priority="563" stopIfTrue="1">
      <formula>AND(#REF!&lt;&gt;"COMPOSICAO",#REF!&lt;&gt;"INSUMO",#REF!&lt;&gt;"")</formula>
    </cfRule>
    <cfRule type="expression" dxfId="562" priority="564" stopIfTrue="1">
      <formula>AND(OR(#REF!="COMPOSICAO",#REF!="INSUMO",#REF!&lt;&gt;""),#REF!&lt;&gt;"")</formula>
    </cfRule>
  </conditionalFormatting>
  <conditionalFormatting sqref="B338">
    <cfRule type="expression" dxfId="561" priority="561" stopIfTrue="1">
      <formula>AND(#REF!&lt;&gt;"COMPOSICAO",#REF!&lt;&gt;"INSUMO",#REF!&lt;&gt;"")</formula>
    </cfRule>
    <cfRule type="expression" dxfId="560" priority="562" stopIfTrue="1">
      <formula>AND(OR(#REF!="COMPOSICAO",#REF!="INSUMO",#REF!&lt;&gt;""),#REF!&lt;&gt;"")</formula>
    </cfRule>
  </conditionalFormatting>
  <conditionalFormatting sqref="C338">
    <cfRule type="expression" dxfId="559" priority="559" stopIfTrue="1">
      <formula>AND(#REF!&lt;&gt;"COMPOSICAO",#REF!&lt;&gt;"INSUMO",#REF!&lt;&gt;"")</formula>
    </cfRule>
    <cfRule type="expression" dxfId="558" priority="560" stopIfTrue="1">
      <formula>AND(OR(#REF!="COMPOSICAO",#REF!="INSUMO",#REF!&lt;&gt;""),#REF!&lt;&gt;"")</formula>
    </cfRule>
  </conditionalFormatting>
  <conditionalFormatting sqref="A343:C343">
    <cfRule type="expression" dxfId="557" priority="553" stopIfTrue="1">
      <formula>AND(#REF!&lt;&gt;"COMPOSICAO",#REF!&lt;&gt;"INSUMO",#REF!&lt;&gt;"")</formula>
    </cfRule>
    <cfRule type="expression" dxfId="556" priority="554" stopIfTrue="1">
      <formula>AND(OR(#REF!="COMPOSICAO",#REF!="INSUMO",#REF!&lt;&gt;""),#REF!&lt;&gt;"")</formula>
    </cfRule>
  </conditionalFormatting>
  <conditionalFormatting sqref="A344:D344">
    <cfRule type="expression" dxfId="555" priority="555" stopIfTrue="1">
      <formula>AND(#REF!&lt;&gt;"COMPOSICAO",#REF!&lt;&gt;"INSUMO",#REF!&lt;&gt;"")</formula>
    </cfRule>
    <cfRule type="expression" dxfId="554" priority="556" stopIfTrue="1">
      <formula>AND(OR(#REF!="COMPOSICAO",#REF!="INSUMO",#REF!&lt;&gt;""),#REF!&lt;&gt;"")</formula>
    </cfRule>
  </conditionalFormatting>
  <conditionalFormatting sqref="E344:F345">
    <cfRule type="expression" dxfId="553" priority="557" stopIfTrue="1">
      <formula>AND(#REF!&lt;&gt;"COMPOSICAO",#REF!&lt;&gt;"INSUMO",#REF!&lt;&gt;"")</formula>
    </cfRule>
    <cfRule type="expression" dxfId="552" priority="558" stopIfTrue="1">
      <formula>AND(OR(#REF!="COMPOSICAO",#REF!="INSUMO",#REF!&lt;&gt;""),#REF!&lt;&gt;"")</formula>
    </cfRule>
  </conditionalFormatting>
  <conditionalFormatting sqref="D345">
    <cfRule type="expression" dxfId="551" priority="551" stopIfTrue="1">
      <formula>AND(#REF!&lt;&gt;"COMPOSICAO",#REF!&lt;&gt;"INSUMO",#REF!&lt;&gt;"")</formula>
    </cfRule>
    <cfRule type="expression" dxfId="550" priority="552" stopIfTrue="1">
      <formula>AND(OR(#REF!="COMPOSICAO",#REF!="INSUMO",#REF!&lt;&gt;""),#REF!&lt;&gt;"")</formula>
    </cfRule>
  </conditionalFormatting>
  <conditionalFormatting sqref="B345">
    <cfRule type="expression" dxfId="549" priority="549" stopIfTrue="1">
      <formula>AND(#REF!&lt;&gt;"COMPOSICAO",#REF!&lt;&gt;"INSUMO",#REF!&lt;&gt;"")</formula>
    </cfRule>
    <cfRule type="expression" dxfId="548" priority="550" stopIfTrue="1">
      <formula>AND(OR(#REF!="COMPOSICAO",#REF!="INSUMO",#REF!&lt;&gt;""),#REF!&lt;&gt;"")</formula>
    </cfRule>
  </conditionalFormatting>
  <conditionalFormatting sqref="C345">
    <cfRule type="expression" dxfId="547" priority="547" stopIfTrue="1">
      <formula>AND(#REF!&lt;&gt;"COMPOSICAO",#REF!&lt;&gt;"INSUMO",#REF!&lt;&gt;"")</formula>
    </cfRule>
    <cfRule type="expression" dxfId="546" priority="548" stopIfTrue="1">
      <formula>AND(OR(#REF!="COMPOSICAO",#REF!="INSUMO",#REF!&lt;&gt;""),#REF!&lt;&gt;"")</formula>
    </cfRule>
  </conditionalFormatting>
  <conditionalFormatting sqref="A350:C350">
    <cfRule type="expression" dxfId="545" priority="541" stopIfTrue="1">
      <formula>AND(#REF!&lt;&gt;"COMPOSICAO",#REF!&lt;&gt;"INSUMO",#REF!&lt;&gt;"")</formula>
    </cfRule>
    <cfRule type="expression" dxfId="544" priority="542" stopIfTrue="1">
      <formula>AND(OR(#REF!="COMPOSICAO",#REF!="INSUMO",#REF!&lt;&gt;""),#REF!&lt;&gt;"")</formula>
    </cfRule>
  </conditionalFormatting>
  <conditionalFormatting sqref="A351:D351">
    <cfRule type="expression" dxfId="543" priority="543" stopIfTrue="1">
      <formula>AND(#REF!&lt;&gt;"COMPOSICAO",#REF!&lt;&gt;"INSUMO",#REF!&lt;&gt;"")</formula>
    </cfRule>
    <cfRule type="expression" dxfId="542" priority="544" stopIfTrue="1">
      <formula>AND(OR(#REF!="COMPOSICAO",#REF!="INSUMO",#REF!&lt;&gt;""),#REF!&lt;&gt;"")</formula>
    </cfRule>
  </conditionalFormatting>
  <conditionalFormatting sqref="E351:F352">
    <cfRule type="expression" dxfId="541" priority="545" stopIfTrue="1">
      <formula>AND(#REF!&lt;&gt;"COMPOSICAO",#REF!&lt;&gt;"INSUMO",#REF!&lt;&gt;"")</formula>
    </cfRule>
    <cfRule type="expression" dxfId="540" priority="546" stopIfTrue="1">
      <formula>AND(OR(#REF!="COMPOSICAO",#REF!="INSUMO",#REF!&lt;&gt;""),#REF!&lt;&gt;"")</formula>
    </cfRule>
  </conditionalFormatting>
  <conditionalFormatting sqref="D352">
    <cfRule type="expression" dxfId="539" priority="539" stopIfTrue="1">
      <formula>AND(#REF!&lt;&gt;"COMPOSICAO",#REF!&lt;&gt;"INSUMO",#REF!&lt;&gt;"")</formula>
    </cfRule>
    <cfRule type="expression" dxfId="538" priority="540" stopIfTrue="1">
      <formula>AND(OR(#REF!="COMPOSICAO",#REF!="INSUMO",#REF!&lt;&gt;""),#REF!&lt;&gt;"")</formula>
    </cfRule>
  </conditionalFormatting>
  <conditionalFormatting sqref="B352">
    <cfRule type="expression" dxfId="537" priority="537" stopIfTrue="1">
      <formula>AND(#REF!&lt;&gt;"COMPOSICAO",#REF!&lt;&gt;"INSUMO",#REF!&lt;&gt;"")</formula>
    </cfRule>
    <cfRule type="expression" dxfId="536" priority="538" stopIfTrue="1">
      <formula>AND(OR(#REF!="COMPOSICAO",#REF!="INSUMO",#REF!&lt;&gt;""),#REF!&lt;&gt;"")</formula>
    </cfRule>
  </conditionalFormatting>
  <conditionalFormatting sqref="C352">
    <cfRule type="expression" dxfId="535" priority="535" stopIfTrue="1">
      <formula>AND(#REF!&lt;&gt;"COMPOSICAO",#REF!&lt;&gt;"INSUMO",#REF!&lt;&gt;"")</formula>
    </cfRule>
    <cfRule type="expression" dxfId="534" priority="536" stopIfTrue="1">
      <formula>AND(OR(#REF!="COMPOSICAO",#REF!="INSUMO",#REF!&lt;&gt;""),#REF!&lt;&gt;"")</formula>
    </cfRule>
  </conditionalFormatting>
  <conditionalFormatting sqref="A357:C357">
    <cfRule type="expression" dxfId="533" priority="529" stopIfTrue="1">
      <formula>AND(#REF!&lt;&gt;"COMPOSICAO",#REF!&lt;&gt;"INSUMO",#REF!&lt;&gt;"")</formula>
    </cfRule>
    <cfRule type="expression" dxfId="532" priority="530" stopIfTrue="1">
      <formula>AND(OR(#REF!="COMPOSICAO",#REF!="INSUMO",#REF!&lt;&gt;""),#REF!&lt;&gt;"")</formula>
    </cfRule>
  </conditionalFormatting>
  <conditionalFormatting sqref="A358:D358">
    <cfRule type="expression" dxfId="531" priority="531" stopIfTrue="1">
      <formula>AND(#REF!&lt;&gt;"COMPOSICAO",#REF!&lt;&gt;"INSUMO",#REF!&lt;&gt;"")</formula>
    </cfRule>
    <cfRule type="expression" dxfId="530" priority="532" stopIfTrue="1">
      <formula>AND(OR(#REF!="COMPOSICAO",#REF!="INSUMO",#REF!&lt;&gt;""),#REF!&lt;&gt;"")</formula>
    </cfRule>
  </conditionalFormatting>
  <conditionalFormatting sqref="E358:F359">
    <cfRule type="expression" dxfId="529" priority="533" stopIfTrue="1">
      <formula>AND(#REF!&lt;&gt;"COMPOSICAO",#REF!&lt;&gt;"INSUMO",#REF!&lt;&gt;"")</formula>
    </cfRule>
    <cfRule type="expression" dxfId="528" priority="534" stopIfTrue="1">
      <formula>AND(OR(#REF!="COMPOSICAO",#REF!="INSUMO",#REF!&lt;&gt;""),#REF!&lt;&gt;"")</formula>
    </cfRule>
  </conditionalFormatting>
  <conditionalFormatting sqref="D359">
    <cfRule type="expression" dxfId="527" priority="527" stopIfTrue="1">
      <formula>AND(#REF!&lt;&gt;"COMPOSICAO",#REF!&lt;&gt;"INSUMO",#REF!&lt;&gt;"")</formula>
    </cfRule>
    <cfRule type="expression" dxfId="526" priority="528" stopIfTrue="1">
      <formula>AND(OR(#REF!="COMPOSICAO",#REF!="INSUMO",#REF!&lt;&gt;""),#REF!&lt;&gt;"")</formula>
    </cfRule>
  </conditionalFormatting>
  <conditionalFormatting sqref="B359">
    <cfRule type="expression" dxfId="525" priority="525" stopIfTrue="1">
      <formula>AND(#REF!&lt;&gt;"COMPOSICAO",#REF!&lt;&gt;"INSUMO",#REF!&lt;&gt;"")</formula>
    </cfRule>
    <cfRule type="expression" dxfId="524" priority="526" stopIfTrue="1">
      <formula>AND(OR(#REF!="COMPOSICAO",#REF!="INSUMO",#REF!&lt;&gt;""),#REF!&lt;&gt;"")</formula>
    </cfRule>
  </conditionalFormatting>
  <conditionalFormatting sqref="C359">
    <cfRule type="expression" dxfId="523" priority="523" stopIfTrue="1">
      <formula>AND(#REF!&lt;&gt;"COMPOSICAO",#REF!&lt;&gt;"INSUMO",#REF!&lt;&gt;"")</formula>
    </cfRule>
    <cfRule type="expression" dxfId="522" priority="524" stopIfTrue="1">
      <formula>AND(OR(#REF!="COMPOSICAO",#REF!="INSUMO",#REF!&lt;&gt;""),#REF!&lt;&gt;"")</formula>
    </cfRule>
  </conditionalFormatting>
  <conditionalFormatting sqref="A373:B373 B371">
    <cfRule type="expression" dxfId="521" priority="515" stopIfTrue="1">
      <formula>AND(#REF!&lt;&gt;"COMPOSICAO",#REF!&lt;&gt;"INSUMO",#REF!&lt;&gt;"")</formula>
    </cfRule>
    <cfRule type="expression" dxfId="520" priority="516" stopIfTrue="1">
      <formula>AND(OR(#REF!="COMPOSICAO",#REF!="INSUMO",#REF!&lt;&gt;""),#REF!&lt;&gt;"")</formula>
    </cfRule>
  </conditionalFormatting>
  <conditionalFormatting sqref="A364:C364">
    <cfRule type="expression" dxfId="519" priority="517" stopIfTrue="1">
      <formula>AND(#REF!&lt;&gt;"COMPOSICAO",#REF!&lt;&gt;"INSUMO",#REF!&lt;&gt;"")</formula>
    </cfRule>
    <cfRule type="expression" dxfId="518" priority="518" stopIfTrue="1">
      <formula>AND(OR(#REF!="COMPOSICAO",#REF!="INSUMO",#REF!&lt;&gt;""),#REF!&lt;&gt;"")</formula>
    </cfRule>
  </conditionalFormatting>
  <conditionalFormatting sqref="A365:D365">
    <cfRule type="expression" dxfId="517" priority="519" stopIfTrue="1">
      <formula>AND(#REF!&lt;&gt;"COMPOSICAO",#REF!&lt;&gt;"INSUMO",#REF!&lt;&gt;"")</formula>
    </cfRule>
    <cfRule type="expression" dxfId="516" priority="520" stopIfTrue="1">
      <formula>AND(OR(#REF!="COMPOSICAO",#REF!="INSUMO",#REF!&lt;&gt;""),#REF!&lt;&gt;"")</formula>
    </cfRule>
  </conditionalFormatting>
  <conditionalFormatting sqref="E365:F373 D370:D373">
    <cfRule type="expression" dxfId="515" priority="521" stopIfTrue="1">
      <formula>AND(#REF!&lt;&gt;"COMPOSICAO",#REF!&lt;&gt;"INSUMO",#REF!&lt;&gt;"")</formula>
    </cfRule>
    <cfRule type="expression" dxfId="514" priority="522" stopIfTrue="1">
      <formula>AND(OR(#REF!="COMPOSICAO",#REF!="INSUMO",#REF!&lt;&gt;""),#REF!&lt;&gt;"")</formula>
    </cfRule>
  </conditionalFormatting>
  <conditionalFormatting sqref="B371">
    <cfRule type="expression" dxfId="513" priority="513" stopIfTrue="1">
      <formula>AND(#REF!&lt;&gt;"COMPOSICAO",#REF!&lt;&gt;"INSUMO",#REF!&lt;&gt;"")</formula>
    </cfRule>
    <cfRule type="expression" dxfId="512" priority="514" stopIfTrue="1">
      <formula>AND(OR(#REF!="COMPOSICAO",#REF!="INSUMO",#REF!&lt;&gt;""),#REF!&lt;&gt;"")</formula>
    </cfRule>
  </conditionalFormatting>
  <conditionalFormatting sqref="B370">
    <cfRule type="expression" dxfId="511" priority="511" stopIfTrue="1">
      <formula>AND(#REF!&lt;&gt;"COMPOSICAO",#REF!&lt;&gt;"INSUMO",#REF!&lt;&gt;"")</formula>
    </cfRule>
    <cfRule type="expression" dxfId="510" priority="512" stopIfTrue="1">
      <formula>AND(OR(#REF!="COMPOSICAO",#REF!="INSUMO",#REF!&lt;&gt;""),#REF!&lt;&gt;"")</formula>
    </cfRule>
  </conditionalFormatting>
  <conditionalFormatting sqref="D366:D369">
    <cfRule type="expression" dxfId="509" priority="509" stopIfTrue="1">
      <formula>AND(#REF!&lt;&gt;"COMPOSICAO",#REF!&lt;&gt;"INSUMO",#REF!&lt;&gt;"")</formula>
    </cfRule>
    <cfRule type="expression" dxfId="508" priority="510" stopIfTrue="1">
      <formula>AND(OR(#REF!="COMPOSICAO",#REF!="INSUMO",#REF!&lt;&gt;""),#REF!&lt;&gt;"")</formula>
    </cfRule>
  </conditionalFormatting>
  <conditionalFormatting sqref="B366:B367">
    <cfRule type="expression" dxfId="507" priority="507" stopIfTrue="1">
      <formula>AND(#REF!&lt;&gt;"COMPOSICAO",#REF!&lt;&gt;"INSUMO",#REF!&lt;&gt;"")</formula>
    </cfRule>
    <cfRule type="expression" dxfId="506" priority="508" stopIfTrue="1">
      <formula>AND(OR(#REF!="COMPOSICAO",#REF!="INSUMO",#REF!&lt;&gt;""),#REF!&lt;&gt;"")</formula>
    </cfRule>
  </conditionalFormatting>
  <conditionalFormatting sqref="C366:C367">
    <cfRule type="expression" dxfId="505" priority="505" stopIfTrue="1">
      <formula>AND(#REF!&lt;&gt;"COMPOSICAO",#REF!&lt;&gt;"INSUMO",#REF!&lt;&gt;"")</formula>
    </cfRule>
    <cfRule type="expression" dxfId="504" priority="506" stopIfTrue="1">
      <formula>AND(OR(#REF!="COMPOSICAO",#REF!="INSUMO",#REF!&lt;&gt;""),#REF!&lt;&gt;"")</formula>
    </cfRule>
  </conditionalFormatting>
  <conditionalFormatting sqref="B368:B369">
    <cfRule type="expression" dxfId="503" priority="503" stopIfTrue="1">
      <formula>AND(#REF!&lt;&gt;"COMPOSICAO",#REF!&lt;&gt;"INSUMO",#REF!&lt;&gt;"")</formula>
    </cfRule>
    <cfRule type="expression" dxfId="502" priority="504" stopIfTrue="1">
      <formula>AND(OR(#REF!="COMPOSICAO",#REF!="INSUMO",#REF!&lt;&gt;""),#REF!&lt;&gt;"")</formula>
    </cfRule>
  </conditionalFormatting>
  <conditionalFormatting sqref="C368:C371">
    <cfRule type="expression" dxfId="501" priority="501" stopIfTrue="1">
      <formula>AND(#REF!&lt;&gt;"COMPOSICAO",#REF!&lt;&gt;"INSUMO",#REF!&lt;&gt;"")</formula>
    </cfRule>
    <cfRule type="expression" dxfId="500" priority="502" stopIfTrue="1">
      <formula>AND(OR(#REF!="COMPOSICAO",#REF!="INSUMO",#REF!&lt;&gt;""),#REF!&lt;&gt;"")</formula>
    </cfRule>
  </conditionalFormatting>
  <conditionalFormatting sqref="B372">
    <cfRule type="expression" dxfId="499" priority="499" stopIfTrue="1">
      <formula>AND(#REF!&lt;&gt;"COMPOSICAO",#REF!&lt;&gt;"INSUMO",#REF!&lt;&gt;"")</formula>
    </cfRule>
    <cfRule type="expression" dxfId="498" priority="500" stopIfTrue="1">
      <formula>AND(OR(#REF!="COMPOSICAO",#REF!="INSUMO",#REF!&lt;&gt;""),#REF!&lt;&gt;"")</formula>
    </cfRule>
  </conditionalFormatting>
  <conditionalFormatting sqref="C372:C373">
    <cfRule type="expression" dxfId="497" priority="497" stopIfTrue="1">
      <formula>AND(#REF!&lt;&gt;"COMPOSICAO",#REF!&lt;&gt;"INSUMO",#REF!&lt;&gt;"")</formula>
    </cfRule>
    <cfRule type="expression" dxfId="496" priority="498" stopIfTrue="1">
      <formula>AND(OR(#REF!="COMPOSICAO",#REF!="INSUMO",#REF!&lt;&gt;""),#REF!&lt;&gt;"")</formula>
    </cfRule>
  </conditionalFormatting>
  <conditionalFormatting sqref="B385">
    <cfRule type="expression" dxfId="495" priority="489" stopIfTrue="1">
      <formula>AND(#REF!&lt;&gt;"COMPOSICAO",#REF!&lt;&gt;"INSUMO",#REF!&lt;&gt;"")</formula>
    </cfRule>
    <cfRule type="expression" dxfId="494" priority="490" stopIfTrue="1">
      <formula>AND(OR(#REF!="COMPOSICAO",#REF!="INSUMO",#REF!&lt;&gt;""),#REF!&lt;&gt;"")</formula>
    </cfRule>
  </conditionalFormatting>
  <conditionalFormatting sqref="A378:C378">
    <cfRule type="expression" dxfId="493" priority="491" stopIfTrue="1">
      <formula>AND(#REF!&lt;&gt;"COMPOSICAO",#REF!&lt;&gt;"INSUMO",#REF!&lt;&gt;"")</formula>
    </cfRule>
    <cfRule type="expression" dxfId="492" priority="492" stopIfTrue="1">
      <formula>AND(OR(#REF!="COMPOSICAO",#REF!="INSUMO",#REF!&lt;&gt;""),#REF!&lt;&gt;"")</formula>
    </cfRule>
  </conditionalFormatting>
  <conditionalFormatting sqref="A379:D379">
    <cfRule type="expression" dxfId="491" priority="493" stopIfTrue="1">
      <formula>AND(#REF!&lt;&gt;"COMPOSICAO",#REF!&lt;&gt;"INSUMO",#REF!&lt;&gt;"")</formula>
    </cfRule>
    <cfRule type="expression" dxfId="490" priority="494" stopIfTrue="1">
      <formula>AND(OR(#REF!="COMPOSICAO",#REF!="INSUMO",#REF!&lt;&gt;""),#REF!&lt;&gt;"")</formula>
    </cfRule>
  </conditionalFormatting>
  <conditionalFormatting sqref="E379:F386 D384:D386">
    <cfRule type="expression" dxfId="489" priority="495" stopIfTrue="1">
      <formula>AND(#REF!&lt;&gt;"COMPOSICAO",#REF!&lt;&gt;"INSUMO",#REF!&lt;&gt;"")</formula>
    </cfRule>
    <cfRule type="expression" dxfId="488" priority="496" stopIfTrue="1">
      <formula>AND(OR(#REF!="COMPOSICAO",#REF!="INSUMO",#REF!&lt;&gt;""),#REF!&lt;&gt;"")</formula>
    </cfRule>
  </conditionalFormatting>
  <conditionalFormatting sqref="B385">
    <cfRule type="expression" dxfId="487" priority="487" stopIfTrue="1">
      <formula>AND(#REF!&lt;&gt;"COMPOSICAO",#REF!&lt;&gt;"INSUMO",#REF!&lt;&gt;"")</formula>
    </cfRule>
    <cfRule type="expression" dxfId="486" priority="488" stopIfTrue="1">
      <formula>AND(OR(#REF!="COMPOSICAO",#REF!="INSUMO",#REF!&lt;&gt;""),#REF!&lt;&gt;"")</formula>
    </cfRule>
  </conditionalFormatting>
  <conditionalFormatting sqref="B384">
    <cfRule type="expression" dxfId="485" priority="485" stopIfTrue="1">
      <formula>AND(#REF!&lt;&gt;"COMPOSICAO",#REF!&lt;&gt;"INSUMO",#REF!&lt;&gt;"")</formula>
    </cfRule>
    <cfRule type="expression" dxfId="484" priority="486" stopIfTrue="1">
      <formula>AND(OR(#REF!="COMPOSICAO",#REF!="INSUMO",#REF!&lt;&gt;""),#REF!&lt;&gt;"")</formula>
    </cfRule>
  </conditionalFormatting>
  <conditionalFormatting sqref="D380:D383">
    <cfRule type="expression" dxfId="483" priority="483" stopIfTrue="1">
      <formula>AND(#REF!&lt;&gt;"COMPOSICAO",#REF!&lt;&gt;"INSUMO",#REF!&lt;&gt;"")</formula>
    </cfRule>
    <cfRule type="expression" dxfId="482" priority="484" stopIfTrue="1">
      <formula>AND(OR(#REF!="COMPOSICAO",#REF!="INSUMO",#REF!&lt;&gt;""),#REF!&lt;&gt;"")</formula>
    </cfRule>
  </conditionalFormatting>
  <conditionalFormatting sqref="B380:B381">
    <cfRule type="expression" dxfId="481" priority="481" stopIfTrue="1">
      <formula>AND(#REF!&lt;&gt;"COMPOSICAO",#REF!&lt;&gt;"INSUMO",#REF!&lt;&gt;"")</formula>
    </cfRule>
    <cfRule type="expression" dxfId="480" priority="482" stopIfTrue="1">
      <formula>AND(OR(#REF!="COMPOSICAO",#REF!="INSUMO",#REF!&lt;&gt;""),#REF!&lt;&gt;"")</formula>
    </cfRule>
  </conditionalFormatting>
  <conditionalFormatting sqref="C380:C381">
    <cfRule type="expression" dxfId="479" priority="479" stopIfTrue="1">
      <formula>AND(#REF!&lt;&gt;"COMPOSICAO",#REF!&lt;&gt;"INSUMO",#REF!&lt;&gt;"")</formula>
    </cfRule>
    <cfRule type="expression" dxfId="478" priority="480" stopIfTrue="1">
      <formula>AND(OR(#REF!="COMPOSICAO",#REF!="INSUMO",#REF!&lt;&gt;""),#REF!&lt;&gt;"")</formula>
    </cfRule>
  </conditionalFormatting>
  <conditionalFormatting sqref="B382:B383">
    <cfRule type="expression" dxfId="477" priority="477" stopIfTrue="1">
      <formula>AND(#REF!&lt;&gt;"COMPOSICAO",#REF!&lt;&gt;"INSUMO",#REF!&lt;&gt;"")</formula>
    </cfRule>
    <cfRule type="expression" dxfId="476" priority="478" stopIfTrue="1">
      <formula>AND(OR(#REF!="COMPOSICAO",#REF!="INSUMO",#REF!&lt;&gt;""),#REF!&lt;&gt;"")</formula>
    </cfRule>
  </conditionalFormatting>
  <conditionalFormatting sqref="C382:C385">
    <cfRule type="expression" dxfId="475" priority="475" stopIfTrue="1">
      <formula>AND(#REF!&lt;&gt;"COMPOSICAO",#REF!&lt;&gt;"INSUMO",#REF!&lt;&gt;"")</formula>
    </cfRule>
    <cfRule type="expression" dxfId="474" priority="476" stopIfTrue="1">
      <formula>AND(OR(#REF!="COMPOSICAO",#REF!="INSUMO",#REF!&lt;&gt;""),#REF!&lt;&gt;"")</formula>
    </cfRule>
  </conditionalFormatting>
  <conditionalFormatting sqref="B386">
    <cfRule type="expression" dxfId="473" priority="473" stopIfTrue="1">
      <formula>AND(#REF!&lt;&gt;"COMPOSICAO",#REF!&lt;&gt;"INSUMO",#REF!&lt;&gt;"")</formula>
    </cfRule>
    <cfRule type="expression" dxfId="472" priority="474" stopIfTrue="1">
      <formula>AND(OR(#REF!="COMPOSICAO",#REF!="INSUMO",#REF!&lt;&gt;""),#REF!&lt;&gt;"")</formula>
    </cfRule>
  </conditionalFormatting>
  <conditionalFormatting sqref="C386">
    <cfRule type="expression" dxfId="471" priority="471" stopIfTrue="1">
      <formula>AND(#REF!&lt;&gt;"COMPOSICAO",#REF!&lt;&gt;"INSUMO",#REF!&lt;&gt;"")</formula>
    </cfRule>
    <cfRule type="expression" dxfId="470" priority="472" stopIfTrue="1">
      <formula>AND(OR(#REF!="COMPOSICAO",#REF!="INSUMO",#REF!&lt;&gt;""),#REF!&lt;&gt;"")</formula>
    </cfRule>
  </conditionalFormatting>
  <conditionalFormatting sqref="B398">
    <cfRule type="expression" dxfId="469" priority="463" stopIfTrue="1">
      <formula>AND(#REF!&lt;&gt;"COMPOSICAO",#REF!&lt;&gt;"INSUMO",#REF!&lt;&gt;"")</formula>
    </cfRule>
    <cfRule type="expression" dxfId="468" priority="464" stopIfTrue="1">
      <formula>AND(OR(#REF!="COMPOSICAO",#REF!="INSUMO",#REF!&lt;&gt;""),#REF!&lt;&gt;"")</formula>
    </cfRule>
  </conditionalFormatting>
  <conditionalFormatting sqref="A391:C391">
    <cfRule type="expression" dxfId="467" priority="465" stopIfTrue="1">
      <formula>AND(#REF!&lt;&gt;"COMPOSICAO",#REF!&lt;&gt;"INSUMO",#REF!&lt;&gt;"")</formula>
    </cfRule>
    <cfRule type="expression" dxfId="466" priority="466" stopIfTrue="1">
      <formula>AND(OR(#REF!="COMPOSICAO",#REF!="INSUMO",#REF!&lt;&gt;""),#REF!&lt;&gt;"")</formula>
    </cfRule>
  </conditionalFormatting>
  <conditionalFormatting sqref="A392:D392">
    <cfRule type="expression" dxfId="465" priority="467" stopIfTrue="1">
      <formula>AND(#REF!&lt;&gt;"COMPOSICAO",#REF!&lt;&gt;"INSUMO",#REF!&lt;&gt;"")</formula>
    </cfRule>
    <cfRule type="expression" dxfId="464" priority="468" stopIfTrue="1">
      <formula>AND(OR(#REF!="COMPOSICAO",#REF!="INSUMO",#REF!&lt;&gt;""),#REF!&lt;&gt;"")</formula>
    </cfRule>
  </conditionalFormatting>
  <conditionalFormatting sqref="E392:F399 D397:D399">
    <cfRule type="expression" dxfId="463" priority="469" stopIfTrue="1">
      <formula>AND(#REF!&lt;&gt;"COMPOSICAO",#REF!&lt;&gt;"INSUMO",#REF!&lt;&gt;"")</formula>
    </cfRule>
    <cfRule type="expression" dxfId="462" priority="470" stopIfTrue="1">
      <formula>AND(OR(#REF!="COMPOSICAO",#REF!="INSUMO",#REF!&lt;&gt;""),#REF!&lt;&gt;"")</formula>
    </cfRule>
  </conditionalFormatting>
  <conditionalFormatting sqref="B398">
    <cfRule type="expression" dxfId="461" priority="461" stopIfTrue="1">
      <formula>AND(#REF!&lt;&gt;"COMPOSICAO",#REF!&lt;&gt;"INSUMO",#REF!&lt;&gt;"")</formula>
    </cfRule>
    <cfRule type="expression" dxfId="460" priority="462" stopIfTrue="1">
      <formula>AND(OR(#REF!="COMPOSICAO",#REF!="INSUMO",#REF!&lt;&gt;""),#REF!&lt;&gt;"")</formula>
    </cfRule>
  </conditionalFormatting>
  <conditionalFormatting sqref="B397">
    <cfRule type="expression" dxfId="459" priority="459" stopIfTrue="1">
      <formula>AND(#REF!&lt;&gt;"COMPOSICAO",#REF!&lt;&gt;"INSUMO",#REF!&lt;&gt;"")</formula>
    </cfRule>
    <cfRule type="expression" dxfId="458" priority="460" stopIfTrue="1">
      <formula>AND(OR(#REF!="COMPOSICAO",#REF!="INSUMO",#REF!&lt;&gt;""),#REF!&lt;&gt;"")</formula>
    </cfRule>
  </conditionalFormatting>
  <conditionalFormatting sqref="D393:D396">
    <cfRule type="expression" dxfId="457" priority="457" stopIfTrue="1">
      <formula>AND(#REF!&lt;&gt;"COMPOSICAO",#REF!&lt;&gt;"INSUMO",#REF!&lt;&gt;"")</formula>
    </cfRule>
    <cfRule type="expression" dxfId="456" priority="458" stopIfTrue="1">
      <formula>AND(OR(#REF!="COMPOSICAO",#REF!="INSUMO",#REF!&lt;&gt;""),#REF!&lt;&gt;"")</formula>
    </cfRule>
  </conditionalFormatting>
  <conditionalFormatting sqref="B393:B394">
    <cfRule type="expression" dxfId="455" priority="455" stopIfTrue="1">
      <formula>AND(#REF!&lt;&gt;"COMPOSICAO",#REF!&lt;&gt;"INSUMO",#REF!&lt;&gt;"")</formula>
    </cfRule>
    <cfRule type="expression" dxfId="454" priority="456" stopIfTrue="1">
      <formula>AND(OR(#REF!="COMPOSICAO",#REF!="INSUMO",#REF!&lt;&gt;""),#REF!&lt;&gt;"")</formula>
    </cfRule>
  </conditionalFormatting>
  <conditionalFormatting sqref="C393:C394">
    <cfRule type="expression" dxfId="453" priority="453" stopIfTrue="1">
      <formula>AND(#REF!&lt;&gt;"COMPOSICAO",#REF!&lt;&gt;"INSUMO",#REF!&lt;&gt;"")</formula>
    </cfRule>
    <cfRule type="expression" dxfId="452" priority="454" stopIfTrue="1">
      <formula>AND(OR(#REF!="COMPOSICAO",#REF!="INSUMO",#REF!&lt;&gt;""),#REF!&lt;&gt;"")</formula>
    </cfRule>
  </conditionalFormatting>
  <conditionalFormatting sqref="B395:B396">
    <cfRule type="expression" dxfId="451" priority="451" stopIfTrue="1">
      <formula>AND(#REF!&lt;&gt;"COMPOSICAO",#REF!&lt;&gt;"INSUMO",#REF!&lt;&gt;"")</formula>
    </cfRule>
    <cfRule type="expression" dxfId="450" priority="452" stopIfTrue="1">
      <formula>AND(OR(#REF!="COMPOSICAO",#REF!="INSUMO",#REF!&lt;&gt;""),#REF!&lt;&gt;"")</formula>
    </cfRule>
  </conditionalFormatting>
  <conditionalFormatting sqref="C395:C398">
    <cfRule type="expression" dxfId="449" priority="449" stopIfTrue="1">
      <formula>AND(#REF!&lt;&gt;"COMPOSICAO",#REF!&lt;&gt;"INSUMO",#REF!&lt;&gt;"")</formula>
    </cfRule>
    <cfRule type="expression" dxfId="448" priority="450" stopIfTrue="1">
      <formula>AND(OR(#REF!="COMPOSICAO",#REF!="INSUMO",#REF!&lt;&gt;""),#REF!&lt;&gt;"")</formula>
    </cfRule>
  </conditionalFormatting>
  <conditionalFormatting sqref="B399">
    <cfRule type="expression" dxfId="447" priority="447" stopIfTrue="1">
      <formula>AND(#REF!&lt;&gt;"COMPOSICAO",#REF!&lt;&gt;"INSUMO",#REF!&lt;&gt;"")</formula>
    </cfRule>
    <cfRule type="expression" dxfId="446" priority="448" stopIfTrue="1">
      <formula>AND(OR(#REF!="COMPOSICAO",#REF!="INSUMO",#REF!&lt;&gt;""),#REF!&lt;&gt;"")</formula>
    </cfRule>
  </conditionalFormatting>
  <conditionalFormatting sqref="C399">
    <cfRule type="expression" dxfId="445" priority="445" stopIfTrue="1">
      <formula>AND(#REF!&lt;&gt;"COMPOSICAO",#REF!&lt;&gt;"INSUMO",#REF!&lt;&gt;"")</formula>
    </cfRule>
    <cfRule type="expression" dxfId="444" priority="446" stopIfTrue="1">
      <formula>AND(OR(#REF!="COMPOSICAO",#REF!="INSUMO",#REF!&lt;&gt;""),#REF!&lt;&gt;"")</formula>
    </cfRule>
  </conditionalFormatting>
  <conditionalFormatting sqref="A404:C404">
    <cfRule type="expression" dxfId="443" priority="439" stopIfTrue="1">
      <formula>AND(#REF!&lt;&gt;"COMPOSICAO",#REF!&lt;&gt;"INSUMO",#REF!&lt;&gt;"")</formula>
    </cfRule>
    <cfRule type="expression" dxfId="442" priority="440" stopIfTrue="1">
      <formula>AND(OR(#REF!="COMPOSICAO",#REF!="INSUMO",#REF!&lt;&gt;""),#REF!&lt;&gt;"")</formula>
    </cfRule>
  </conditionalFormatting>
  <conditionalFormatting sqref="A405:D405 D406:D407">
    <cfRule type="expression" dxfId="441" priority="441" stopIfTrue="1">
      <formula>AND(#REF!&lt;&gt;"COMPOSICAO",#REF!&lt;&gt;"INSUMO",#REF!&lt;&gt;"")</formula>
    </cfRule>
    <cfRule type="expression" dxfId="440" priority="442" stopIfTrue="1">
      <formula>AND(OR(#REF!="COMPOSICAO",#REF!="INSUMO",#REF!&lt;&gt;""),#REF!&lt;&gt;"")</formula>
    </cfRule>
  </conditionalFormatting>
  <conditionalFormatting sqref="D410:D411 E405:F411">
    <cfRule type="expression" dxfId="439" priority="443" stopIfTrue="1">
      <formula>AND(#REF!&lt;&gt;"COMPOSICAO",#REF!&lt;&gt;"INSUMO",#REF!&lt;&gt;"")</formula>
    </cfRule>
    <cfRule type="expression" dxfId="438" priority="444" stopIfTrue="1">
      <formula>AND(OR(#REF!="COMPOSICAO",#REF!="INSUMO",#REF!&lt;&gt;""),#REF!&lt;&gt;"")</formula>
    </cfRule>
  </conditionalFormatting>
  <conditionalFormatting sqref="D408:D411">
    <cfRule type="expression" dxfId="437" priority="437" stopIfTrue="1">
      <formula>AND(#REF!&lt;&gt;"COMPOSICAO",#REF!&lt;&gt;"INSUMO",#REF!&lt;&gt;"")</formula>
    </cfRule>
    <cfRule type="expression" dxfId="436" priority="438" stopIfTrue="1">
      <formula>AND(OR(#REF!="COMPOSICAO",#REF!="INSUMO",#REF!&lt;&gt;""),#REF!&lt;&gt;"")</formula>
    </cfRule>
  </conditionalFormatting>
  <conditionalFormatting sqref="B408:B409">
    <cfRule type="expression" dxfId="435" priority="435" stopIfTrue="1">
      <formula>AND(#REF!&lt;&gt;"COMPOSICAO",#REF!&lt;&gt;"INSUMO",#REF!&lt;&gt;"")</formula>
    </cfRule>
    <cfRule type="expression" dxfId="434" priority="436" stopIfTrue="1">
      <formula>AND(OR(#REF!="COMPOSICAO",#REF!="INSUMO",#REF!&lt;&gt;""),#REF!&lt;&gt;"")</formula>
    </cfRule>
  </conditionalFormatting>
  <conditionalFormatting sqref="C408:C409">
    <cfRule type="expression" dxfId="433" priority="433" stopIfTrue="1">
      <formula>AND(#REF!&lt;&gt;"COMPOSICAO",#REF!&lt;&gt;"INSUMO",#REF!&lt;&gt;"")</formula>
    </cfRule>
    <cfRule type="expression" dxfId="432" priority="434" stopIfTrue="1">
      <formula>AND(OR(#REF!="COMPOSICAO",#REF!="INSUMO",#REF!&lt;&gt;""),#REF!&lt;&gt;"")</formula>
    </cfRule>
  </conditionalFormatting>
  <conditionalFormatting sqref="B408:B411">
    <cfRule type="expression" dxfId="431" priority="431" stopIfTrue="1">
      <formula>AND(#REF!&lt;&gt;"COMPOSICAO",#REF!&lt;&gt;"INSUMO",#REF!&lt;&gt;"")</formula>
    </cfRule>
    <cfRule type="expression" dxfId="430" priority="432" stopIfTrue="1">
      <formula>AND(OR(#REF!="COMPOSICAO",#REF!="INSUMO",#REF!&lt;&gt;""),#REF!&lt;&gt;"")</formula>
    </cfRule>
  </conditionalFormatting>
  <conditionalFormatting sqref="C408:C411">
    <cfRule type="expression" dxfId="429" priority="429" stopIfTrue="1">
      <formula>AND(#REF!&lt;&gt;"COMPOSICAO",#REF!&lt;&gt;"INSUMO",#REF!&lt;&gt;"")</formula>
    </cfRule>
    <cfRule type="expression" dxfId="428" priority="430" stopIfTrue="1">
      <formula>AND(OR(#REF!="COMPOSICAO",#REF!="INSUMO",#REF!&lt;&gt;""),#REF!&lt;&gt;"")</formula>
    </cfRule>
  </conditionalFormatting>
  <conditionalFormatting sqref="B411">
    <cfRule type="expression" dxfId="427" priority="427" stopIfTrue="1">
      <formula>AND(#REF!&lt;&gt;"COMPOSICAO",#REF!&lt;&gt;"INSUMO",#REF!&lt;&gt;"")</formula>
    </cfRule>
    <cfRule type="expression" dxfId="426" priority="428" stopIfTrue="1">
      <formula>AND(OR(#REF!="COMPOSICAO",#REF!="INSUMO",#REF!&lt;&gt;""),#REF!&lt;&gt;"")</formula>
    </cfRule>
  </conditionalFormatting>
  <conditionalFormatting sqref="B411">
    <cfRule type="expression" dxfId="425" priority="425" stopIfTrue="1">
      <formula>AND(#REF!&lt;&gt;"COMPOSICAO",#REF!&lt;&gt;"INSUMO",#REF!&lt;&gt;"")</formula>
    </cfRule>
    <cfRule type="expression" dxfId="424" priority="426" stopIfTrue="1">
      <formula>AND(OR(#REF!="COMPOSICAO",#REF!="INSUMO",#REF!&lt;&gt;""),#REF!&lt;&gt;"")</formula>
    </cfRule>
  </conditionalFormatting>
  <conditionalFormatting sqref="B410">
    <cfRule type="expression" dxfId="423" priority="423" stopIfTrue="1">
      <formula>AND(#REF!&lt;&gt;"COMPOSICAO",#REF!&lt;&gt;"INSUMO",#REF!&lt;&gt;"")</formula>
    </cfRule>
    <cfRule type="expression" dxfId="422" priority="424" stopIfTrue="1">
      <formula>AND(OR(#REF!="COMPOSICAO",#REF!="INSUMO",#REF!&lt;&gt;""),#REF!&lt;&gt;"")</formula>
    </cfRule>
  </conditionalFormatting>
  <conditionalFormatting sqref="A416:C416">
    <cfRule type="expression" dxfId="421" priority="417" stopIfTrue="1">
      <formula>AND(#REF!&lt;&gt;"COMPOSICAO",#REF!&lt;&gt;"INSUMO",#REF!&lt;&gt;"")</formula>
    </cfRule>
    <cfRule type="expression" dxfId="420" priority="418" stopIfTrue="1">
      <formula>AND(OR(#REF!="COMPOSICAO",#REF!="INSUMO",#REF!&lt;&gt;""),#REF!&lt;&gt;"")</formula>
    </cfRule>
  </conditionalFormatting>
  <conditionalFormatting sqref="A417:D417">
    <cfRule type="expression" dxfId="419" priority="419" stopIfTrue="1">
      <formula>AND(#REF!&lt;&gt;"COMPOSICAO",#REF!&lt;&gt;"INSUMO",#REF!&lt;&gt;"")</formula>
    </cfRule>
    <cfRule type="expression" dxfId="418" priority="420" stopIfTrue="1">
      <formula>AND(OR(#REF!="COMPOSICAO",#REF!="INSUMO",#REF!&lt;&gt;""),#REF!&lt;&gt;"")</formula>
    </cfRule>
  </conditionalFormatting>
  <conditionalFormatting sqref="E417:F421 D420:D421">
    <cfRule type="expression" dxfId="417" priority="421" stopIfTrue="1">
      <formula>AND(#REF!&lt;&gt;"COMPOSICAO",#REF!&lt;&gt;"INSUMO",#REF!&lt;&gt;"")</formula>
    </cfRule>
    <cfRule type="expression" dxfId="416" priority="422" stopIfTrue="1">
      <formula>AND(OR(#REF!="COMPOSICAO",#REF!="INSUMO",#REF!&lt;&gt;""),#REF!&lt;&gt;"")</formula>
    </cfRule>
  </conditionalFormatting>
  <conditionalFormatting sqref="D418:D421">
    <cfRule type="expression" dxfId="415" priority="415" stopIfTrue="1">
      <formula>AND(#REF!&lt;&gt;"COMPOSICAO",#REF!&lt;&gt;"INSUMO",#REF!&lt;&gt;"")</formula>
    </cfRule>
    <cfRule type="expression" dxfId="414" priority="416" stopIfTrue="1">
      <formula>AND(OR(#REF!="COMPOSICAO",#REF!="INSUMO",#REF!&lt;&gt;""),#REF!&lt;&gt;"")</formula>
    </cfRule>
  </conditionalFormatting>
  <conditionalFormatting sqref="B418">
    <cfRule type="expression" dxfId="413" priority="413" stopIfTrue="1">
      <formula>AND(#REF!&lt;&gt;"COMPOSICAO",#REF!&lt;&gt;"INSUMO",#REF!&lt;&gt;"")</formula>
    </cfRule>
    <cfRule type="expression" dxfId="412" priority="414" stopIfTrue="1">
      <formula>AND(OR(#REF!="COMPOSICAO",#REF!="INSUMO",#REF!&lt;&gt;""),#REF!&lt;&gt;"")</formula>
    </cfRule>
  </conditionalFormatting>
  <conditionalFormatting sqref="C418">
    <cfRule type="expression" dxfId="411" priority="411" stopIfTrue="1">
      <formula>AND(#REF!&lt;&gt;"COMPOSICAO",#REF!&lt;&gt;"INSUMO",#REF!&lt;&gt;"")</formula>
    </cfRule>
    <cfRule type="expression" dxfId="410" priority="412" stopIfTrue="1">
      <formula>AND(OR(#REF!="COMPOSICAO",#REF!="INSUMO",#REF!&lt;&gt;""),#REF!&lt;&gt;"")</formula>
    </cfRule>
  </conditionalFormatting>
  <conditionalFormatting sqref="B418 B420:B421">
    <cfRule type="expression" dxfId="409" priority="409" stopIfTrue="1">
      <formula>AND(#REF!&lt;&gt;"COMPOSICAO",#REF!&lt;&gt;"INSUMO",#REF!&lt;&gt;"")</formula>
    </cfRule>
    <cfRule type="expression" dxfId="408" priority="410" stopIfTrue="1">
      <formula>AND(OR(#REF!="COMPOSICAO",#REF!="INSUMO",#REF!&lt;&gt;""),#REF!&lt;&gt;"")</formula>
    </cfRule>
  </conditionalFormatting>
  <conditionalFormatting sqref="C418 C420:C421">
    <cfRule type="expression" dxfId="407" priority="407" stopIfTrue="1">
      <formula>AND(#REF!&lt;&gt;"COMPOSICAO",#REF!&lt;&gt;"INSUMO",#REF!&lt;&gt;"")</formula>
    </cfRule>
    <cfRule type="expression" dxfId="406" priority="408" stopIfTrue="1">
      <formula>AND(OR(#REF!="COMPOSICAO",#REF!="INSUMO",#REF!&lt;&gt;""),#REF!&lt;&gt;"")</formula>
    </cfRule>
  </conditionalFormatting>
  <conditionalFormatting sqref="B421">
    <cfRule type="expression" dxfId="405" priority="405" stopIfTrue="1">
      <formula>AND(#REF!&lt;&gt;"COMPOSICAO",#REF!&lt;&gt;"INSUMO",#REF!&lt;&gt;"")</formula>
    </cfRule>
    <cfRule type="expression" dxfId="404" priority="406" stopIfTrue="1">
      <formula>AND(OR(#REF!="COMPOSICAO",#REF!="INSUMO",#REF!&lt;&gt;""),#REF!&lt;&gt;"")</formula>
    </cfRule>
  </conditionalFormatting>
  <conditionalFormatting sqref="B421">
    <cfRule type="expression" dxfId="403" priority="403" stopIfTrue="1">
      <formula>AND(#REF!&lt;&gt;"COMPOSICAO",#REF!&lt;&gt;"INSUMO",#REF!&lt;&gt;"")</formula>
    </cfRule>
    <cfRule type="expression" dxfId="402" priority="404" stopIfTrue="1">
      <formula>AND(OR(#REF!="COMPOSICAO",#REF!="INSUMO",#REF!&lt;&gt;""),#REF!&lt;&gt;"")</formula>
    </cfRule>
  </conditionalFormatting>
  <conditionalFormatting sqref="B420">
    <cfRule type="expression" dxfId="401" priority="401" stopIfTrue="1">
      <formula>AND(#REF!&lt;&gt;"COMPOSICAO",#REF!&lt;&gt;"INSUMO",#REF!&lt;&gt;"")</formula>
    </cfRule>
    <cfRule type="expression" dxfId="400" priority="402" stopIfTrue="1">
      <formula>AND(OR(#REF!="COMPOSICAO",#REF!="INSUMO",#REF!&lt;&gt;""),#REF!&lt;&gt;"")</formula>
    </cfRule>
  </conditionalFormatting>
  <conditionalFormatting sqref="B419">
    <cfRule type="expression" dxfId="399" priority="399" stopIfTrue="1">
      <formula>AND(#REF!&lt;&gt;"COMPOSICAO",#REF!&lt;&gt;"INSUMO",#REF!&lt;&gt;"")</formula>
    </cfRule>
    <cfRule type="expression" dxfId="398" priority="400" stopIfTrue="1">
      <formula>AND(OR(#REF!="COMPOSICAO",#REF!="INSUMO",#REF!&lt;&gt;""),#REF!&lt;&gt;"")</formula>
    </cfRule>
  </conditionalFormatting>
  <conditionalFormatting sqref="C419">
    <cfRule type="expression" dxfId="397" priority="397" stopIfTrue="1">
      <formula>AND(#REF!&lt;&gt;"COMPOSICAO",#REF!&lt;&gt;"INSUMO",#REF!&lt;&gt;"")</formula>
    </cfRule>
    <cfRule type="expression" dxfId="396" priority="398" stopIfTrue="1">
      <formula>AND(OR(#REF!="COMPOSICAO",#REF!="INSUMO",#REF!&lt;&gt;""),#REF!&lt;&gt;"")</formula>
    </cfRule>
  </conditionalFormatting>
  <conditionalFormatting sqref="A426:C426">
    <cfRule type="expression" dxfId="395" priority="391" stopIfTrue="1">
      <formula>AND(#REF!&lt;&gt;"COMPOSICAO",#REF!&lt;&gt;"INSUMO",#REF!&lt;&gt;"")</formula>
    </cfRule>
    <cfRule type="expression" dxfId="394" priority="392" stopIfTrue="1">
      <formula>AND(OR(#REF!="COMPOSICAO",#REF!="INSUMO",#REF!&lt;&gt;""),#REF!&lt;&gt;"")</formula>
    </cfRule>
  </conditionalFormatting>
  <conditionalFormatting sqref="A427:D427">
    <cfRule type="expression" dxfId="393" priority="393" stopIfTrue="1">
      <formula>AND(#REF!&lt;&gt;"COMPOSICAO",#REF!&lt;&gt;"INSUMO",#REF!&lt;&gt;"")</formula>
    </cfRule>
    <cfRule type="expression" dxfId="392" priority="394" stopIfTrue="1">
      <formula>AND(OR(#REF!="COMPOSICAO",#REF!="INSUMO",#REF!&lt;&gt;""),#REF!&lt;&gt;"")</formula>
    </cfRule>
  </conditionalFormatting>
  <conditionalFormatting sqref="E427:F434 D430:D434">
    <cfRule type="expression" dxfId="391" priority="395" stopIfTrue="1">
      <formula>AND(#REF!&lt;&gt;"COMPOSICAO",#REF!&lt;&gt;"INSUMO",#REF!&lt;&gt;"")</formula>
    </cfRule>
    <cfRule type="expression" dxfId="390" priority="396" stopIfTrue="1">
      <formula>AND(OR(#REF!="COMPOSICAO",#REF!="INSUMO",#REF!&lt;&gt;""),#REF!&lt;&gt;"")</formula>
    </cfRule>
  </conditionalFormatting>
  <conditionalFormatting sqref="D428:D431">
    <cfRule type="expression" dxfId="389" priority="389" stopIfTrue="1">
      <formula>AND(#REF!&lt;&gt;"COMPOSICAO",#REF!&lt;&gt;"INSUMO",#REF!&lt;&gt;"")</formula>
    </cfRule>
    <cfRule type="expression" dxfId="388" priority="390" stopIfTrue="1">
      <formula>AND(OR(#REF!="COMPOSICAO",#REF!="INSUMO",#REF!&lt;&gt;""),#REF!&lt;&gt;"")</formula>
    </cfRule>
  </conditionalFormatting>
  <conditionalFormatting sqref="B428:B429">
    <cfRule type="expression" dxfId="387" priority="387" stopIfTrue="1">
      <formula>AND(#REF!&lt;&gt;"COMPOSICAO",#REF!&lt;&gt;"INSUMO",#REF!&lt;&gt;"")</formula>
    </cfRule>
    <cfRule type="expression" dxfId="386" priority="388" stopIfTrue="1">
      <formula>AND(OR(#REF!="COMPOSICAO",#REF!="INSUMO",#REF!&lt;&gt;""),#REF!&lt;&gt;"")</formula>
    </cfRule>
  </conditionalFormatting>
  <conditionalFormatting sqref="C428:C431">
    <cfRule type="expression" dxfId="385" priority="385" stopIfTrue="1">
      <formula>AND(#REF!&lt;&gt;"COMPOSICAO",#REF!&lt;&gt;"INSUMO",#REF!&lt;&gt;"")</formula>
    </cfRule>
    <cfRule type="expression" dxfId="384" priority="386" stopIfTrue="1">
      <formula>AND(OR(#REF!="COMPOSICAO",#REF!="INSUMO",#REF!&lt;&gt;""),#REF!&lt;&gt;"")</formula>
    </cfRule>
  </conditionalFormatting>
  <conditionalFormatting sqref="B428:B431">
    <cfRule type="expression" dxfId="383" priority="383" stopIfTrue="1">
      <formula>AND(#REF!&lt;&gt;"COMPOSICAO",#REF!&lt;&gt;"INSUMO",#REF!&lt;&gt;"")</formula>
    </cfRule>
    <cfRule type="expression" dxfId="382" priority="384" stopIfTrue="1">
      <formula>AND(OR(#REF!="COMPOSICAO",#REF!="INSUMO",#REF!&lt;&gt;""),#REF!&lt;&gt;"")</formula>
    </cfRule>
  </conditionalFormatting>
  <conditionalFormatting sqref="C428:C431">
    <cfRule type="expression" dxfId="381" priority="381" stopIfTrue="1">
      <formula>AND(#REF!&lt;&gt;"COMPOSICAO",#REF!&lt;&gt;"INSUMO",#REF!&lt;&gt;"")</formula>
    </cfRule>
    <cfRule type="expression" dxfId="380" priority="382" stopIfTrue="1">
      <formula>AND(OR(#REF!="COMPOSICAO",#REF!="INSUMO",#REF!&lt;&gt;""),#REF!&lt;&gt;"")</formula>
    </cfRule>
  </conditionalFormatting>
  <conditionalFormatting sqref="B431">
    <cfRule type="expression" dxfId="379" priority="379" stopIfTrue="1">
      <formula>AND(#REF!&lt;&gt;"COMPOSICAO",#REF!&lt;&gt;"INSUMO",#REF!&lt;&gt;"")</formula>
    </cfRule>
    <cfRule type="expression" dxfId="378" priority="380" stopIfTrue="1">
      <formula>AND(OR(#REF!="COMPOSICAO",#REF!="INSUMO",#REF!&lt;&gt;""),#REF!&lt;&gt;"")</formula>
    </cfRule>
  </conditionalFormatting>
  <conditionalFormatting sqref="B431">
    <cfRule type="expression" dxfId="377" priority="377" stopIfTrue="1">
      <formula>AND(#REF!&lt;&gt;"COMPOSICAO",#REF!&lt;&gt;"INSUMO",#REF!&lt;&gt;"")</formula>
    </cfRule>
    <cfRule type="expression" dxfId="376" priority="378" stopIfTrue="1">
      <formula>AND(OR(#REF!="COMPOSICAO",#REF!="INSUMO",#REF!&lt;&gt;""),#REF!&lt;&gt;"")</formula>
    </cfRule>
  </conditionalFormatting>
  <conditionalFormatting sqref="B430:B431">
    <cfRule type="expression" dxfId="375" priority="375" stopIfTrue="1">
      <formula>AND(#REF!&lt;&gt;"COMPOSICAO",#REF!&lt;&gt;"INSUMO",#REF!&lt;&gt;"")</formula>
    </cfRule>
    <cfRule type="expression" dxfId="374" priority="376" stopIfTrue="1">
      <formula>AND(OR(#REF!="COMPOSICAO",#REF!="INSUMO",#REF!&lt;&gt;""),#REF!&lt;&gt;"")</formula>
    </cfRule>
  </conditionalFormatting>
  <conditionalFormatting sqref="B432:B433">
    <cfRule type="expression" dxfId="373" priority="373" stopIfTrue="1">
      <formula>AND(#REF!&lt;&gt;"COMPOSICAO",#REF!&lt;&gt;"INSUMO",#REF!&lt;&gt;"")</formula>
    </cfRule>
    <cfRule type="expression" dxfId="372" priority="374" stopIfTrue="1">
      <formula>AND(OR(#REF!="COMPOSICAO",#REF!="INSUMO",#REF!&lt;&gt;""),#REF!&lt;&gt;"")</formula>
    </cfRule>
  </conditionalFormatting>
  <conditionalFormatting sqref="C432:C433">
    <cfRule type="expression" dxfId="371" priority="371" stopIfTrue="1">
      <formula>AND(#REF!&lt;&gt;"COMPOSICAO",#REF!&lt;&gt;"INSUMO",#REF!&lt;&gt;"")</formula>
    </cfRule>
    <cfRule type="expression" dxfId="370" priority="372" stopIfTrue="1">
      <formula>AND(OR(#REF!="COMPOSICAO",#REF!="INSUMO",#REF!&lt;&gt;""),#REF!&lt;&gt;"")</formula>
    </cfRule>
  </conditionalFormatting>
  <conditionalFormatting sqref="B434">
    <cfRule type="expression" dxfId="369" priority="369" stopIfTrue="1">
      <formula>AND(#REF!&lt;&gt;"COMPOSICAO",#REF!&lt;&gt;"INSUMO",#REF!&lt;&gt;"")</formula>
    </cfRule>
    <cfRule type="expression" dxfId="368" priority="370" stopIfTrue="1">
      <formula>AND(OR(#REF!="COMPOSICAO",#REF!="INSUMO",#REF!&lt;&gt;""),#REF!&lt;&gt;"")</formula>
    </cfRule>
  </conditionalFormatting>
  <conditionalFormatting sqref="C434">
    <cfRule type="expression" dxfId="367" priority="367" stopIfTrue="1">
      <formula>AND(#REF!&lt;&gt;"COMPOSICAO",#REF!&lt;&gt;"INSUMO",#REF!&lt;&gt;"")</formula>
    </cfRule>
    <cfRule type="expression" dxfId="366" priority="368" stopIfTrue="1">
      <formula>AND(OR(#REF!="COMPOSICAO",#REF!="INSUMO",#REF!&lt;&gt;""),#REF!&lt;&gt;"")</formula>
    </cfRule>
  </conditionalFormatting>
  <conditionalFormatting sqref="A439:C439">
    <cfRule type="expression" dxfId="365" priority="361" stopIfTrue="1">
      <formula>AND(#REF!&lt;&gt;"COMPOSICAO",#REF!&lt;&gt;"INSUMO",#REF!&lt;&gt;"")</formula>
    </cfRule>
    <cfRule type="expression" dxfId="364" priority="362" stopIfTrue="1">
      <formula>AND(OR(#REF!="COMPOSICAO",#REF!="INSUMO",#REF!&lt;&gt;""),#REF!&lt;&gt;"")</formula>
    </cfRule>
  </conditionalFormatting>
  <conditionalFormatting sqref="A440:D440">
    <cfRule type="expression" dxfId="363" priority="363" stopIfTrue="1">
      <formula>AND(#REF!&lt;&gt;"COMPOSICAO",#REF!&lt;&gt;"INSUMO",#REF!&lt;&gt;"")</formula>
    </cfRule>
    <cfRule type="expression" dxfId="362" priority="364" stopIfTrue="1">
      <formula>AND(OR(#REF!="COMPOSICAO",#REF!="INSUMO",#REF!&lt;&gt;""),#REF!&lt;&gt;"")</formula>
    </cfRule>
  </conditionalFormatting>
  <conditionalFormatting sqref="E440:F443 D441:D443">
    <cfRule type="expression" dxfId="361" priority="365" stopIfTrue="1">
      <formula>AND(#REF!&lt;&gt;"COMPOSICAO",#REF!&lt;&gt;"INSUMO",#REF!&lt;&gt;"")</formula>
    </cfRule>
    <cfRule type="expression" dxfId="360" priority="366" stopIfTrue="1">
      <formula>AND(OR(#REF!="COMPOSICAO",#REF!="INSUMO",#REF!&lt;&gt;""),#REF!&lt;&gt;"")</formula>
    </cfRule>
  </conditionalFormatting>
  <conditionalFormatting sqref="B441:B442">
    <cfRule type="expression" dxfId="359" priority="359" stopIfTrue="1">
      <formula>AND(#REF!&lt;&gt;"COMPOSICAO",#REF!&lt;&gt;"INSUMO",#REF!&lt;&gt;"")</formula>
    </cfRule>
    <cfRule type="expression" dxfId="358" priority="360" stopIfTrue="1">
      <formula>AND(OR(#REF!="COMPOSICAO",#REF!="INSUMO",#REF!&lt;&gt;""),#REF!&lt;&gt;"")</formula>
    </cfRule>
  </conditionalFormatting>
  <conditionalFormatting sqref="C441:C442">
    <cfRule type="expression" dxfId="357" priority="357" stopIfTrue="1">
      <formula>AND(#REF!&lt;&gt;"COMPOSICAO",#REF!&lt;&gt;"INSUMO",#REF!&lt;&gt;"")</formula>
    </cfRule>
    <cfRule type="expression" dxfId="356" priority="358" stopIfTrue="1">
      <formula>AND(OR(#REF!="COMPOSICAO",#REF!="INSUMO",#REF!&lt;&gt;""),#REF!&lt;&gt;"")</formula>
    </cfRule>
  </conditionalFormatting>
  <conditionalFormatting sqref="B443">
    <cfRule type="expression" dxfId="355" priority="355" stopIfTrue="1">
      <formula>AND(#REF!&lt;&gt;"COMPOSICAO",#REF!&lt;&gt;"INSUMO",#REF!&lt;&gt;"")</formula>
    </cfRule>
    <cfRule type="expression" dxfId="354" priority="356" stopIfTrue="1">
      <formula>AND(OR(#REF!="COMPOSICAO",#REF!="INSUMO",#REF!&lt;&gt;""),#REF!&lt;&gt;"")</formula>
    </cfRule>
  </conditionalFormatting>
  <conditionalFormatting sqref="C443">
    <cfRule type="expression" dxfId="353" priority="353" stopIfTrue="1">
      <formula>AND(#REF!&lt;&gt;"COMPOSICAO",#REF!&lt;&gt;"INSUMO",#REF!&lt;&gt;"")</formula>
    </cfRule>
    <cfRule type="expression" dxfId="352" priority="354" stopIfTrue="1">
      <formula>AND(OR(#REF!="COMPOSICAO",#REF!="INSUMO",#REF!&lt;&gt;""),#REF!&lt;&gt;"")</formula>
    </cfRule>
  </conditionalFormatting>
  <conditionalFormatting sqref="A448:C448">
    <cfRule type="expression" dxfId="351" priority="347" stopIfTrue="1">
      <formula>AND(#REF!&lt;&gt;"COMPOSICAO",#REF!&lt;&gt;"INSUMO",#REF!&lt;&gt;"")</formula>
    </cfRule>
    <cfRule type="expression" dxfId="350" priority="348" stopIfTrue="1">
      <formula>AND(OR(#REF!="COMPOSICAO",#REF!="INSUMO",#REF!&lt;&gt;""),#REF!&lt;&gt;"")</formula>
    </cfRule>
  </conditionalFormatting>
  <conditionalFormatting sqref="A449:D449">
    <cfRule type="expression" dxfId="349" priority="349" stopIfTrue="1">
      <formula>AND(#REF!&lt;&gt;"COMPOSICAO",#REF!&lt;&gt;"INSUMO",#REF!&lt;&gt;"")</formula>
    </cfRule>
    <cfRule type="expression" dxfId="348" priority="350" stopIfTrue="1">
      <formula>AND(OR(#REF!="COMPOSICAO",#REF!="INSUMO",#REF!&lt;&gt;""),#REF!&lt;&gt;"")</formula>
    </cfRule>
  </conditionalFormatting>
  <conditionalFormatting sqref="E449:F457 D451:D457">
    <cfRule type="expression" dxfId="347" priority="351" stopIfTrue="1">
      <formula>AND(#REF!&lt;&gt;"COMPOSICAO",#REF!&lt;&gt;"INSUMO",#REF!&lt;&gt;"")</formula>
    </cfRule>
    <cfRule type="expression" dxfId="346" priority="352" stopIfTrue="1">
      <formula>AND(OR(#REF!="COMPOSICAO",#REF!="INSUMO",#REF!&lt;&gt;""),#REF!&lt;&gt;"")</formula>
    </cfRule>
  </conditionalFormatting>
  <conditionalFormatting sqref="D450:D451">
    <cfRule type="expression" dxfId="345" priority="345" stopIfTrue="1">
      <formula>AND(#REF!&lt;&gt;"COMPOSICAO",#REF!&lt;&gt;"INSUMO",#REF!&lt;&gt;"")</formula>
    </cfRule>
    <cfRule type="expression" dxfId="344" priority="346" stopIfTrue="1">
      <formula>AND(OR(#REF!="COMPOSICAO",#REF!="INSUMO",#REF!&lt;&gt;""),#REF!&lt;&gt;"")</formula>
    </cfRule>
  </conditionalFormatting>
  <conditionalFormatting sqref="B450">
    <cfRule type="expression" dxfId="343" priority="343" stopIfTrue="1">
      <formula>AND(#REF!&lt;&gt;"COMPOSICAO",#REF!&lt;&gt;"INSUMO",#REF!&lt;&gt;"")</formula>
    </cfRule>
    <cfRule type="expression" dxfId="342" priority="344" stopIfTrue="1">
      <formula>AND(OR(#REF!="COMPOSICAO",#REF!="INSUMO",#REF!&lt;&gt;""),#REF!&lt;&gt;"")</formula>
    </cfRule>
  </conditionalFormatting>
  <conditionalFormatting sqref="C450:C451">
    <cfRule type="expression" dxfId="341" priority="341" stopIfTrue="1">
      <formula>AND(#REF!&lt;&gt;"COMPOSICAO",#REF!&lt;&gt;"INSUMO",#REF!&lt;&gt;"")</formula>
    </cfRule>
    <cfRule type="expression" dxfId="340" priority="342" stopIfTrue="1">
      <formula>AND(OR(#REF!="COMPOSICAO",#REF!="INSUMO",#REF!&lt;&gt;""),#REF!&lt;&gt;"")</formula>
    </cfRule>
  </conditionalFormatting>
  <conditionalFormatting sqref="B450:B451">
    <cfRule type="expression" dxfId="339" priority="339" stopIfTrue="1">
      <formula>AND(#REF!&lt;&gt;"COMPOSICAO",#REF!&lt;&gt;"INSUMO",#REF!&lt;&gt;"")</formula>
    </cfRule>
    <cfRule type="expression" dxfId="338" priority="340" stopIfTrue="1">
      <formula>AND(OR(#REF!="COMPOSICAO",#REF!="INSUMO",#REF!&lt;&gt;""),#REF!&lt;&gt;"")</formula>
    </cfRule>
  </conditionalFormatting>
  <conditionalFormatting sqref="C450:C451">
    <cfRule type="expression" dxfId="337" priority="337" stopIfTrue="1">
      <formula>AND(#REF!&lt;&gt;"COMPOSICAO",#REF!&lt;&gt;"INSUMO",#REF!&lt;&gt;"")</formula>
    </cfRule>
    <cfRule type="expression" dxfId="336" priority="338" stopIfTrue="1">
      <formula>AND(OR(#REF!="COMPOSICAO",#REF!="INSUMO",#REF!&lt;&gt;""),#REF!&lt;&gt;"")</formula>
    </cfRule>
  </conditionalFormatting>
  <conditionalFormatting sqref="B451">
    <cfRule type="expression" dxfId="335" priority="335" stopIfTrue="1">
      <formula>AND(#REF!&lt;&gt;"COMPOSICAO",#REF!&lt;&gt;"INSUMO",#REF!&lt;&gt;"")</formula>
    </cfRule>
    <cfRule type="expression" dxfId="334" priority="336" stopIfTrue="1">
      <formula>AND(OR(#REF!="COMPOSICAO",#REF!="INSUMO",#REF!&lt;&gt;""),#REF!&lt;&gt;"")</formula>
    </cfRule>
  </conditionalFormatting>
  <conditionalFormatting sqref="B452:B453">
    <cfRule type="expression" dxfId="333" priority="333" stopIfTrue="1">
      <formula>AND(#REF!&lt;&gt;"COMPOSICAO",#REF!&lt;&gt;"INSUMO",#REF!&lt;&gt;"")</formula>
    </cfRule>
    <cfRule type="expression" dxfId="332" priority="334" stopIfTrue="1">
      <formula>AND(OR(#REF!="COMPOSICAO",#REF!="INSUMO",#REF!&lt;&gt;""),#REF!&lt;&gt;"")</formula>
    </cfRule>
  </conditionalFormatting>
  <conditionalFormatting sqref="C452:C453">
    <cfRule type="expression" dxfId="331" priority="331" stopIfTrue="1">
      <formula>AND(#REF!&lt;&gt;"COMPOSICAO",#REF!&lt;&gt;"INSUMO",#REF!&lt;&gt;"")</formula>
    </cfRule>
    <cfRule type="expression" dxfId="330" priority="332" stopIfTrue="1">
      <formula>AND(OR(#REF!="COMPOSICAO",#REF!="INSUMO",#REF!&lt;&gt;""),#REF!&lt;&gt;"")</formula>
    </cfRule>
  </conditionalFormatting>
  <conditionalFormatting sqref="B456:B457">
    <cfRule type="expression" dxfId="329" priority="329" stopIfTrue="1">
      <formula>AND(#REF!&lt;&gt;"COMPOSICAO",#REF!&lt;&gt;"INSUMO",#REF!&lt;&gt;"")</formula>
    </cfRule>
    <cfRule type="expression" dxfId="328" priority="330" stopIfTrue="1">
      <formula>AND(OR(#REF!="COMPOSICAO",#REF!="INSUMO",#REF!&lt;&gt;""),#REF!&lt;&gt;"")</formula>
    </cfRule>
  </conditionalFormatting>
  <conditionalFormatting sqref="C456:C457">
    <cfRule type="expression" dxfId="327" priority="327" stopIfTrue="1">
      <formula>AND(#REF!&lt;&gt;"COMPOSICAO",#REF!&lt;&gt;"INSUMO",#REF!&lt;&gt;"")</formula>
    </cfRule>
    <cfRule type="expression" dxfId="326" priority="328" stopIfTrue="1">
      <formula>AND(OR(#REF!="COMPOSICAO",#REF!="INSUMO",#REF!&lt;&gt;""),#REF!&lt;&gt;"")</formula>
    </cfRule>
  </conditionalFormatting>
  <conditionalFormatting sqref="B454:B455">
    <cfRule type="expression" dxfId="325" priority="325" stopIfTrue="1">
      <formula>AND(#REF!&lt;&gt;"COMPOSICAO",#REF!&lt;&gt;"INSUMO",#REF!&lt;&gt;"")</formula>
    </cfRule>
    <cfRule type="expression" dxfId="324" priority="326" stopIfTrue="1">
      <formula>AND(OR(#REF!="COMPOSICAO",#REF!="INSUMO",#REF!&lt;&gt;""),#REF!&lt;&gt;"")</formula>
    </cfRule>
  </conditionalFormatting>
  <conditionalFormatting sqref="C454:C455">
    <cfRule type="expression" dxfId="323" priority="323" stopIfTrue="1">
      <formula>AND(#REF!&lt;&gt;"COMPOSICAO",#REF!&lt;&gt;"INSUMO",#REF!&lt;&gt;"")</formula>
    </cfRule>
    <cfRule type="expression" dxfId="322" priority="324" stopIfTrue="1">
      <formula>AND(OR(#REF!="COMPOSICAO",#REF!="INSUMO",#REF!&lt;&gt;""),#REF!&lt;&gt;"")</formula>
    </cfRule>
  </conditionalFormatting>
  <conditionalFormatting sqref="A462:C462">
    <cfRule type="expression" dxfId="321" priority="317" stopIfTrue="1">
      <formula>AND(#REF!&lt;&gt;"COMPOSICAO",#REF!&lt;&gt;"INSUMO",#REF!&lt;&gt;"")</formula>
    </cfRule>
    <cfRule type="expression" dxfId="320" priority="318" stopIfTrue="1">
      <formula>AND(OR(#REF!="COMPOSICAO",#REF!="INSUMO",#REF!&lt;&gt;""),#REF!&lt;&gt;"")</formula>
    </cfRule>
  </conditionalFormatting>
  <conditionalFormatting sqref="A463:D463">
    <cfRule type="expression" dxfId="319" priority="319" stopIfTrue="1">
      <formula>AND(#REF!&lt;&gt;"COMPOSICAO",#REF!&lt;&gt;"INSUMO",#REF!&lt;&gt;"")</formula>
    </cfRule>
    <cfRule type="expression" dxfId="318" priority="320" stopIfTrue="1">
      <formula>AND(OR(#REF!="COMPOSICAO",#REF!="INSUMO",#REF!&lt;&gt;""),#REF!&lt;&gt;"")</formula>
    </cfRule>
  </conditionalFormatting>
  <conditionalFormatting sqref="E463:F470 D465:D470">
    <cfRule type="expression" dxfId="317" priority="321" stopIfTrue="1">
      <formula>AND(#REF!&lt;&gt;"COMPOSICAO",#REF!&lt;&gt;"INSUMO",#REF!&lt;&gt;"")</formula>
    </cfRule>
    <cfRule type="expression" dxfId="316" priority="322" stopIfTrue="1">
      <formula>AND(OR(#REF!="COMPOSICAO",#REF!="INSUMO",#REF!&lt;&gt;""),#REF!&lt;&gt;"")</formula>
    </cfRule>
  </conditionalFormatting>
  <conditionalFormatting sqref="D464:D465">
    <cfRule type="expression" dxfId="315" priority="315" stopIfTrue="1">
      <formula>AND(#REF!&lt;&gt;"COMPOSICAO",#REF!&lt;&gt;"INSUMO",#REF!&lt;&gt;"")</formula>
    </cfRule>
    <cfRule type="expression" dxfId="314" priority="316" stopIfTrue="1">
      <formula>AND(OR(#REF!="COMPOSICAO",#REF!="INSUMO",#REF!&lt;&gt;""),#REF!&lt;&gt;"")</formula>
    </cfRule>
  </conditionalFormatting>
  <conditionalFormatting sqref="B464">
    <cfRule type="expression" dxfId="313" priority="313" stopIfTrue="1">
      <formula>AND(#REF!&lt;&gt;"COMPOSICAO",#REF!&lt;&gt;"INSUMO",#REF!&lt;&gt;"")</formula>
    </cfRule>
    <cfRule type="expression" dxfId="312" priority="314" stopIfTrue="1">
      <formula>AND(OR(#REF!="COMPOSICAO",#REF!="INSUMO",#REF!&lt;&gt;""),#REF!&lt;&gt;"")</formula>
    </cfRule>
  </conditionalFormatting>
  <conditionalFormatting sqref="C464:C465">
    <cfRule type="expression" dxfId="311" priority="311" stopIfTrue="1">
      <formula>AND(#REF!&lt;&gt;"COMPOSICAO",#REF!&lt;&gt;"INSUMO",#REF!&lt;&gt;"")</formula>
    </cfRule>
    <cfRule type="expression" dxfId="310" priority="312" stopIfTrue="1">
      <formula>AND(OR(#REF!="COMPOSICAO",#REF!="INSUMO",#REF!&lt;&gt;""),#REF!&lt;&gt;"")</formula>
    </cfRule>
  </conditionalFormatting>
  <conditionalFormatting sqref="B464:B465">
    <cfRule type="expression" dxfId="309" priority="309" stopIfTrue="1">
      <formula>AND(#REF!&lt;&gt;"COMPOSICAO",#REF!&lt;&gt;"INSUMO",#REF!&lt;&gt;"")</formula>
    </cfRule>
    <cfRule type="expression" dxfId="308" priority="310" stopIfTrue="1">
      <formula>AND(OR(#REF!="COMPOSICAO",#REF!="INSUMO",#REF!&lt;&gt;""),#REF!&lt;&gt;"")</formula>
    </cfRule>
  </conditionalFormatting>
  <conditionalFormatting sqref="C464:C465">
    <cfRule type="expression" dxfId="307" priority="307" stopIfTrue="1">
      <formula>AND(#REF!&lt;&gt;"COMPOSICAO",#REF!&lt;&gt;"INSUMO",#REF!&lt;&gt;"")</formula>
    </cfRule>
    <cfRule type="expression" dxfId="306" priority="308" stopIfTrue="1">
      <formula>AND(OR(#REF!="COMPOSICAO",#REF!="INSUMO",#REF!&lt;&gt;""),#REF!&lt;&gt;"")</formula>
    </cfRule>
  </conditionalFormatting>
  <conditionalFormatting sqref="B465">
    <cfRule type="expression" dxfId="305" priority="305" stopIfTrue="1">
      <formula>AND(#REF!&lt;&gt;"COMPOSICAO",#REF!&lt;&gt;"INSUMO",#REF!&lt;&gt;"")</formula>
    </cfRule>
    <cfRule type="expression" dxfId="304" priority="306" stopIfTrue="1">
      <formula>AND(OR(#REF!="COMPOSICAO",#REF!="INSUMO",#REF!&lt;&gt;""),#REF!&lt;&gt;"")</formula>
    </cfRule>
  </conditionalFormatting>
  <conditionalFormatting sqref="B466:B467">
    <cfRule type="expression" dxfId="303" priority="303" stopIfTrue="1">
      <formula>AND(#REF!&lt;&gt;"COMPOSICAO",#REF!&lt;&gt;"INSUMO",#REF!&lt;&gt;"")</formula>
    </cfRule>
    <cfRule type="expression" dxfId="302" priority="304" stopIfTrue="1">
      <formula>AND(OR(#REF!="COMPOSICAO",#REF!="INSUMO",#REF!&lt;&gt;""),#REF!&lt;&gt;"")</formula>
    </cfRule>
  </conditionalFormatting>
  <conditionalFormatting sqref="C466:C467">
    <cfRule type="expression" dxfId="301" priority="301" stopIfTrue="1">
      <formula>AND(#REF!&lt;&gt;"COMPOSICAO",#REF!&lt;&gt;"INSUMO",#REF!&lt;&gt;"")</formula>
    </cfRule>
    <cfRule type="expression" dxfId="300" priority="302" stopIfTrue="1">
      <formula>AND(OR(#REF!="COMPOSICAO",#REF!="INSUMO",#REF!&lt;&gt;""),#REF!&lt;&gt;"")</formula>
    </cfRule>
  </conditionalFormatting>
  <conditionalFormatting sqref="B470">
    <cfRule type="expression" dxfId="299" priority="299" stopIfTrue="1">
      <formula>AND(#REF!&lt;&gt;"COMPOSICAO",#REF!&lt;&gt;"INSUMO",#REF!&lt;&gt;"")</formula>
    </cfRule>
    <cfRule type="expression" dxfId="298" priority="300" stopIfTrue="1">
      <formula>AND(OR(#REF!="COMPOSICAO",#REF!="INSUMO",#REF!&lt;&gt;""),#REF!&lt;&gt;"")</formula>
    </cfRule>
  </conditionalFormatting>
  <conditionalFormatting sqref="C470">
    <cfRule type="expression" dxfId="297" priority="297" stopIfTrue="1">
      <formula>AND(#REF!&lt;&gt;"COMPOSICAO",#REF!&lt;&gt;"INSUMO",#REF!&lt;&gt;"")</formula>
    </cfRule>
    <cfRule type="expression" dxfId="296" priority="298" stopIfTrue="1">
      <formula>AND(OR(#REF!="COMPOSICAO",#REF!="INSUMO",#REF!&lt;&gt;""),#REF!&lt;&gt;"")</formula>
    </cfRule>
  </conditionalFormatting>
  <conditionalFormatting sqref="B468:B469">
    <cfRule type="expression" dxfId="295" priority="295" stopIfTrue="1">
      <formula>AND(#REF!&lt;&gt;"COMPOSICAO",#REF!&lt;&gt;"INSUMO",#REF!&lt;&gt;"")</formula>
    </cfRule>
    <cfRule type="expression" dxfId="294" priority="296" stopIfTrue="1">
      <formula>AND(OR(#REF!="COMPOSICAO",#REF!="INSUMO",#REF!&lt;&gt;""),#REF!&lt;&gt;"")</formula>
    </cfRule>
  </conditionalFormatting>
  <conditionalFormatting sqref="C468:C469">
    <cfRule type="expression" dxfId="293" priority="293" stopIfTrue="1">
      <formula>AND(#REF!&lt;&gt;"COMPOSICAO",#REF!&lt;&gt;"INSUMO",#REF!&lt;&gt;"")</formula>
    </cfRule>
    <cfRule type="expression" dxfId="292" priority="294" stopIfTrue="1">
      <formula>AND(OR(#REF!="COMPOSICAO",#REF!="INSUMO",#REF!&lt;&gt;""),#REF!&lt;&gt;"")</formula>
    </cfRule>
  </conditionalFormatting>
  <conditionalFormatting sqref="A475:C475">
    <cfRule type="expression" dxfId="291" priority="287" stopIfTrue="1">
      <formula>AND(#REF!&lt;&gt;"COMPOSICAO",#REF!&lt;&gt;"INSUMO",#REF!&lt;&gt;"")</formula>
    </cfRule>
    <cfRule type="expression" dxfId="290" priority="288" stopIfTrue="1">
      <formula>AND(OR(#REF!="COMPOSICAO",#REF!="INSUMO",#REF!&lt;&gt;""),#REF!&lt;&gt;"")</formula>
    </cfRule>
  </conditionalFormatting>
  <conditionalFormatting sqref="A476:D476">
    <cfRule type="expression" dxfId="289" priority="289" stopIfTrue="1">
      <formula>AND(#REF!&lt;&gt;"COMPOSICAO",#REF!&lt;&gt;"INSUMO",#REF!&lt;&gt;"")</formula>
    </cfRule>
    <cfRule type="expression" dxfId="288" priority="290" stopIfTrue="1">
      <formula>AND(OR(#REF!="COMPOSICAO",#REF!="INSUMO",#REF!&lt;&gt;""),#REF!&lt;&gt;"")</formula>
    </cfRule>
  </conditionalFormatting>
  <conditionalFormatting sqref="E476:F482 D478:D482">
    <cfRule type="expression" dxfId="287" priority="291" stopIfTrue="1">
      <formula>AND(#REF!&lt;&gt;"COMPOSICAO",#REF!&lt;&gt;"INSUMO",#REF!&lt;&gt;"")</formula>
    </cfRule>
    <cfRule type="expression" dxfId="286" priority="292" stopIfTrue="1">
      <formula>AND(OR(#REF!="COMPOSICAO",#REF!="INSUMO",#REF!&lt;&gt;""),#REF!&lt;&gt;"")</formula>
    </cfRule>
  </conditionalFormatting>
  <conditionalFormatting sqref="D477:D478">
    <cfRule type="expression" dxfId="285" priority="285" stopIfTrue="1">
      <formula>AND(#REF!&lt;&gt;"COMPOSICAO",#REF!&lt;&gt;"INSUMO",#REF!&lt;&gt;"")</formula>
    </cfRule>
    <cfRule type="expression" dxfId="284" priority="286" stopIfTrue="1">
      <formula>AND(OR(#REF!="COMPOSICAO",#REF!="INSUMO",#REF!&lt;&gt;""),#REF!&lt;&gt;"")</formula>
    </cfRule>
  </conditionalFormatting>
  <conditionalFormatting sqref="B479:B482">
    <cfRule type="expression" dxfId="283" priority="283" stopIfTrue="1">
      <formula>AND(#REF!&lt;&gt;"COMPOSICAO",#REF!&lt;&gt;"INSUMO",#REF!&lt;&gt;"")</formula>
    </cfRule>
    <cfRule type="expression" dxfId="282" priority="284" stopIfTrue="1">
      <formula>AND(OR(#REF!="COMPOSICAO",#REF!="INSUMO",#REF!&lt;&gt;""),#REF!&lt;&gt;"")</formula>
    </cfRule>
  </conditionalFormatting>
  <conditionalFormatting sqref="C479:C482">
    <cfRule type="expression" dxfId="281" priority="281" stopIfTrue="1">
      <formula>AND(#REF!&lt;&gt;"COMPOSICAO",#REF!&lt;&gt;"INSUMO",#REF!&lt;&gt;"")</formula>
    </cfRule>
    <cfRule type="expression" dxfId="280" priority="282" stopIfTrue="1">
      <formula>AND(OR(#REF!="COMPOSICAO",#REF!="INSUMO",#REF!&lt;&gt;""),#REF!&lt;&gt;"")</formula>
    </cfRule>
  </conditionalFormatting>
  <conditionalFormatting sqref="B477:B478">
    <cfRule type="expression" dxfId="279" priority="279" stopIfTrue="1">
      <formula>AND(#REF!&lt;&gt;"COMPOSICAO",#REF!&lt;&gt;"INSUMO",#REF!&lt;&gt;"")</formula>
    </cfRule>
    <cfRule type="expression" dxfId="278" priority="280" stopIfTrue="1">
      <formula>AND(OR(#REF!="COMPOSICAO",#REF!="INSUMO",#REF!&lt;&gt;""),#REF!&lt;&gt;"")</formula>
    </cfRule>
  </conditionalFormatting>
  <conditionalFormatting sqref="C477:C478">
    <cfRule type="expression" dxfId="277" priority="277" stopIfTrue="1">
      <formula>AND(#REF!&lt;&gt;"COMPOSICAO",#REF!&lt;&gt;"INSUMO",#REF!&lt;&gt;"")</formula>
    </cfRule>
    <cfRule type="expression" dxfId="276" priority="278" stopIfTrue="1">
      <formula>AND(OR(#REF!="COMPOSICAO",#REF!="INSUMO",#REF!&lt;&gt;""),#REF!&lt;&gt;"")</formula>
    </cfRule>
  </conditionalFormatting>
  <conditionalFormatting sqref="A487:C487">
    <cfRule type="expression" dxfId="275" priority="271" stopIfTrue="1">
      <formula>AND(#REF!&lt;&gt;"COMPOSICAO",#REF!&lt;&gt;"INSUMO",#REF!&lt;&gt;"")</formula>
    </cfRule>
    <cfRule type="expression" dxfId="274" priority="272" stopIfTrue="1">
      <formula>AND(OR(#REF!="COMPOSICAO",#REF!="INSUMO",#REF!&lt;&gt;""),#REF!&lt;&gt;"")</formula>
    </cfRule>
  </conditionalFormatting>
  <conditionalFormatting sqref="A488:D488">
    <cfRule type="expression" dxfId="273" priority="273" stopIfTrue="1">
      <formula>AND(#REF!&lt;&gt;"COMPOSICAO",#REF!&lt;&gt;"INSUMO",#REF!&lt;&gt;"")</formula>
    </cfRule>
    <cfRule type="expression" dxfId="272" priority="274" stopIfTrue="1">
      <formula>AND(OR(#REF!="COMPOSICAO",#REF!="INSUMO",#REF!&lt;&gt;""),#REF!&lt;&gt;"")</formula>
    </cfRule>
  </conditionalFormatting>
  <conditionalFormatting sqref="E488:F492 D490:D492">
    <cfRule type="expression" dxfId="271" priority="275" stopIfTrue="1">
      <formula>AND(#REF!&lt;&gt;"COMPOSICAO",#REF!&lt;&gt;"INSUMO",#REF!&lt;&gt;"")</formula>
    </cfRule>
    <cfRule type="expression" dxfId="270" priority="276" stopIfTrue="1">
      <formula>AND(OR(#REF!="COMPOSICAO",#REF!="INSUMO",#REF!&lt;&gt;""),#REF!&lt;&gt;"")</formula>
    </cfRule>
  </conditionalFormatting>
  <conditionalFormatting sqref="D489:D490">
    <cfRule type="expression" dxfId="269" priority="269" stopIfTrue="1">
      <formula>AND(#REF!&lt;&gt;"COMPOSICAO",#REF!&lt;&gt;"INSUMO",#REF!&lt;&gt;"")</formula>
    </cfRule>
    <cfRule type="expression" dxfId="268" priority="270" stopIfTrue="1">
      <formula>AND(OR(#REF!="COMPOSICAO",#REF!="INSUMO",#REF!&lt;&gt;""),#REF!&lt;&gt;"")</formula>
    </cfRule>
  </conditionalFormatting>
  <conditionalFormatting sqref="B491:B492">
    <cfRule type="expression" dxfId="267" priority="267" stopIfTrue="1">
      <formula>AND(#REF!&lt;&gt;"COMPOSICAO",#REF!&lt;&gt;"INSUMO",#REF!&lt;&gt;"")</formula>
    </cfRule>
    <cfRule type="expression" dxfId="266" priority="268" stopIfTrue="1">
      <formula>AND(OR(#REF!="COMPOSICAO",#REF!="INSUMO",#REF!&lt;&gt;""),#REF!&lt;&gt;"")</formula>
    </cfRule>
  </conditionalFormatting>
  <conditionalFormatting sqref="C491:C492">
    <cfRule type="expression" dxfId="265" priority="265" stopIfTrue="1">
      <formula>AND(#REF!&lt;&gt;"COMPOSICAO",#REF!&lt;&gt;"INSUMO",#REF!&lt;&gt;"")</formula>
    </cfRule>
    <cfRule type="expression" dxfId="264" priority="266" stopIfTrue="1">
      <formula>AND(OR(#REF!="COMPOSICAO",#REF!="INSUMO",#REF!&lt;&gt;""),#REF!&lt;&gt;"")</formula>
    </cfRule>
  </conditionalFormatting>
  <conditionalFormatting sqref="B489:B490">
    <cfRule type="expression" dxfId="263" priority="263" stopIfTrue="1">
      <formula>AND(#REF!&lt;&gt;"COMPOSICAO",#REF!&lt;&gt;"INSUMO",#REF!&lt;&gt;"")</formula>
    </cfRule>
    <cfRule type="expression" dxfId="262" priority="264" stopIfTrue="1">
      <formula>AND(OR(#REF!="COMPOSICAO",#REF!="INSUMO",#REF!&lt;&gt;""),#REF!&lt;&gt;"")</formula>
    </cfRule>
  </conditionalFormatting>
  <conditionalFormatting sqref="C489:C490">
    <cfRule type="expression" dxfId="261" priority="261" stopIfTrue="1">
      <formula>AND(#REF!&lt;&gt;"COMPOSICAO",#REF!&lt;&gt;"INSUMO",#REF!&lt;&gt;"")</formula>
    </cfRule>
    <cfRule type="expression" dxfId="260" priority="262" stopIfTrue="1">
      <formula>AND(OR(#REF!="COMPOSICAO",#REF!="INSUMO",#REF!&lt;&gt;""),#REF!&lt;&gt;"")</formula>
    </cfRule>
  </conditionalFormatting>
  <conditionalFormatting sqref="C497">
    <cfRule type="expression" dxfId="259" priority="255" stopIfTrue="1">
      <formula>AND(#REF!&lt;&gt;"COMPOSICAO",#REF!&lt;&gt;"INSUMO",#REF!&lt;&gt;"")</formula>
    </cfRule>
    <cfRule type="expression" dxfId="258" priority="256" stopIfTrue="1">
      <formula>AND(OR(#REF!="COMPOSICAO",#REF!="INSUMO",#REF!&lt;&gt;""),#REF!&lt;&gt;"")</formula>
    </cfRule>
  </conditionalFormatting>
  <conditionalFormatting sqref="A498:D498">
    <cfRule type="expression" dxfId="257" priority="257" stopIfTrue="1">
      <formula>AND(#REF!&lt;&gt;"COMPOSICAO",#REF!&lt;&gt;"INSUMO",#REF!&lt;&gt;"")</formula>
    </cfRule>
    <cfRule type="expression" dxfId="256" priority="258" stopIfTrue="1">
      <formula>AND(OR(#REF!="COMPOSICAO",#REF!="INSUMO",#REF!&lt;&gt;""),#REF!&lt;&gt;"")</formula>
    </cfRule>
  </conditionalFormatting>
  <conditionalFormatting sqref="E498:F506 D506">
    <cfRule type="expression" dxfId="255" priority="259" stopIfTrue="1">
      <formula>AND(#REF!&lt;&gt;"COMPOSICAO",#REF!&lt;&gt;"INSUMO",#REF!&lt;&gt;"")</formula>
    </cfRule>
    <cfRule type="expression" dxfId="254" priority="260" stopIfTrue="1">
      <formula>AND(OR(#REF!="COMPOSICAO",#REF!="INSUMO",#REF!&lt;&gt;""),#REF!&lt;&gt;"")</formula>
    </cfRule>
  </conditionalFormatting>
  <conditionalFormatting sqref="B506">
    <cfRule type="expression" dxfId="253" priority="253" stopIfTrue="1">
      <formula>AND(#REF!&lt;&gt;"COMPOSICAO",#REF!&lt;&gt;"INSUMO",#REF!&lt;&gt;"")</formula>
    </cfRule>
    <cfRule type="expression" dxfId="252" priority="254" stopIfTrue="1">
      <formula>AND(OR(#REF!="COMPOSICAO",#REF!="INSUMO",#REF!&lt;&gt;""),#REF!&lt;&gt;"")</formula>
    </cfRule>
  </conditionalFormatting>
  <conditionalFormatting sqref="C506">
    <cfRule type="expression" dxfId="251" priority="251" stopIfTrue="1">
      <formula>AND(#REF!&lt;&gt;"COMPOSICAO",#REF!&lt;&gt;"INSUMO",#REF!&lt;&gt;"")</formula>
    </cfRule>
    <cfRule type="expression" dxfId="250" priority="252" stopIfTrue="1">
      <formula>AND(OR(#REF!="COMPOSICAO",#REF!="INSUMO",#REF!&lt;&gt;""),#REF!&lt;&gt;"")</formula>
    </cfRule>
  </conditionalFormatting>
  <conditionalFormatting sqref="A497:B497">
    <cfRule type="expression" dxfId="249" priority="249" stopIfTrue="1">
      <formula>AND(#REF!&lt;&gt;"COMPOSICAO",#REF!&lt;&gt;"INSUMO",#REF!&lt;&gt;"")</formula>
    </cfRule>
    <cfRule type="expression" dxfId="248" priority="250" stopIfTrue="1">
      <formula>AND(OR(#REF!="COMPOSICAO",#REF!="INSUMO",#REF!&lt;&gt;""),#REF!&lt;&gt;"")</formula>
    </cfRule>
  </conditionalFormatting>
  <conditionalFormatting sqref="D500:D505">
    <cfRule type="expression" dxfId="247" priority="247" stopIfTrue="1">
      <formula>AND(#REF!&lt;&gt;"COMPOSICAO",#REF!&lt;&gt;"INSUMO",#REF!&lt;&gt;"")</formula>
    </cfRule>
    <cfRule type="expression" dxfId="246" priority="248" stopIfTrue="1">
      <formula>AND(OR(#REF!="COMPOSICAO",#REF!="INSUMO",#REF!&lt;&gt;""),#REF!&lt;&gt;"")</formula>
    </cfRule>
  </conditionalFormatting>
  <conditionalFormatting sqref="D499:D500">
    <cfRule type="expression" dxfId="245" priority="245" stopIfTrue="1">
      <formula>AND(#REF!&lt;&gt;"COMPOSICAO",#REF!&lt;&gt;"INSUMO",#REF!&lt;&gt;"")</formula>
    </cfRule>
    <cfRule type="expression" dxfId="244" priority="246" stopIfTrue="1">
      <formula>AND(OR(#REF!="COMPOSICAO",#REF!="INSUMO",#REF!&lt;&gt;""),#REF!&lt;&gt;"")</formula>
    </cfRule>
  </conditionalFormatting>
  <conditionalFormatting sqref="B499">
    <cfRule type="expression" dxfId="243" priority="243" stopIfTrue="1">
      <formula>AND(#REF!&lt;&gt;"COMPOSICAO",#REF!&lt;&gt;"INSUMO",#REF!&lt;&gt;"")</formula>
    </cfRule>
    <cfRule type="expression" dxfId="242" priority="244" stopIfTrue="1">
      <formula>AND(OR(#REF!="COMPOSICAO",#REF!="INSUMO",#REF!&lt;&gt;""),#REF!&lt;&gt;"")</formula>
    </cfRule>
  </conditionalFormatting>
  <conditionalFormatting sqref="C499:C500">
    <cfRule type="expression" dxfId="241" priority="241" stopIfTrue="1">
      <formula>AND(#REF!&lt;&gt;"COMPOSICAO",#REF!&lt;&gt;"INSUMO",#REF!&lt;&gt;"")</formula>
    </cfRule>
    <cfRule type="expression" dxfId="240" priority="242" stopIfTrue="1">
      <formula>AND(OR(#REF!="COMPOSICAO",#REF!="INSUMO",#REF!&lt;&gt;""),#REF!&lt;&gt;"")</formula>
    </cfRule>
  </conditionalFormatting>
  <conditionalFormatting sqref="B499:B500">
    <cfRule type="expression" dxfId="239" priority="239" stopIfTrue="1">
      <formula>AND(#REF!&lt;&gt;"COMPOSICAO",#REF!&lt;&gt;"INSUMO",#REF!&lt;&gt;"")</formula>
    </cfRule>
    <cfRule type="expression" dxfId="238" priority="240" stopIfTrue="1">
      <formula>AND(OR(#REF!="COMPOSICAO",#REF!="INSUMO",#REF!&lt;&gt;""),#REF!&lt;&gt;"")</formula>
    </cfRule>
  </conditionalFormatting>
  <conditionalFormatting sqref="C499:C500">
    <cfRule type="expression" dxfId="237" priority="237" stopIfTrue="1">
      <formula>AND(#REF!&lt;&gt;"COMPOSICAO",#REF!&lt;&gt;"INSUMO",#REF!&lt;&gt;"")</formula>
    </cfRule>
    <cfRule type="expression" dxfId="236" priority="238" stopIfTrue="1">
      <formula>AND(OR(#REF!="COMPOSICAO",#REF!="INSUMO",#REF!&lt;&gt;""),#REF!&lt;&gt;"")</formula>
    </cfRule>
  </conditionalFormatting>
  <conditionalFormatting sqref="B500">
    <cfRule type="expression" dxfId="235" priority="235" stopIfTrue="1">
      <formula>AND(#REF!&lt;&gt;"COMPOSICAO",#REF!&lt;&gt;"INSUMO",#REF!&lt;&gt;"")</formula>
    </cfRule>
    <cfRule type="expression" dxfId="234" priority="236" stopIfTrue="1">
      <formula>AND(OR(#REF!="COMPOSICAO",#REF!="INSUMO",#REF!&lt;&gt;""),#REF!&lt;&gt;"")</formula>
    </cfRule>
  </conditionalFormatting>
  <conditionalFormatting sqref="B501:B502">
    <cfRule type="expression" dxfId="233" priority="233" stopIfTrue="1">
      <formula>AND(#REF!&lt;&gt;"COMPOSICAO",#REF!&lt;&gt;"INSUMO",#REF!&lt;&gt;"")</formula>
    </cfRule>
    <cfRule type="expression" dxfId="232" priority="234" stopIfTrue="1">
      <formula>AND(OR(#REF!="COMPOSICAO",#REF!="INSUMO",#REF!&lt;&gt;""),#REF!&lt;&gt;"")</formula>
    </cfRule>
  </conditionalFormatting>
  <conditionalFormatting sqref="C501:C502">
    <cfRule type="expression" dxfId="231" priority="231" stopIfTrue="1">
      <formula>AND(#REF!&lt;&gt;"COMPOSICAO",#REF!&lt;&gt;"INSUMO",#REF!&lt;&gt;"")</formula>
    </cfRule>
    <cfRule type="expression" dxfId="230" priority="232" stopIfTrue="1">
      <formula>AND(OR(#REF!="COMPOSICAO",#REF!="INSUMO",#REF!&lt;&gt;""),#REF!&lt;&gt;"")</formula>
    </cfRule>
  </conditionalFormatting>
  <conditionalFormatting sqref="B505">
    <cfRule type="expression" dxfId="229" priority="229" stopIfTrue="1">
      <formula>AND(#REF!&lt;&gt;"COMPOSICAO",#REF!&lt;&gt;"INSUMO",#REF!&lt;&gt;"")</formula>
    </cfRule>
    <cfRule type="expression" dxfId="228" priority="230" stopIfTrue="1">
      <formula>AND(OR(#REF!="COMPOSICAO",#REF!="INSUMO",#REF!&lt;&gt;""),#REF!&lt;&gt;"")</formula>
    </cfRule>
  </conditionalFormatting>
  <conditionalFormatting sqref="C505">
    <cfRule type="expression" dxfId="227" priority="227" stopIfTrue="1">
      <formula>AND(#REF!&lt;&gt;"COMPOSICAO",#REF!&lt;&gt;"INSUMO",#REF!&lt;&gt;"")</formula>
    </cfRule>
    <cfRule type="expression" dxfId="226" priority="228" stopIfTrue="1">
      <formula>AND(OR(#REF!="COMPOSICAO",#REF!="INSUMO",#REF!&lt;&gt;""),#REF!&lt;&gt;"")</formula>
    </cfRule>
  </conditionalFormatting>
  <conditionalFormatting sqref="B503:B504">
    <cfRule type="expression" dxfId="225" priority="225" stopIfTrue="1">
      <formula>AND(#REF!&lt;&gt;"COMPOSICAO",#REF!&lt;&gt;"INSUMO",#REF!&lt;&gt;"")</formula>
    </cfRule>
    <cfRule type="expression" dxfId="224" priority="226" stopIfTrue="1">
      <formula>AND(OR(#REF!="COMPOSICAO",#REF!="INSUMO",#REF!&lt;&gt;""),#REF!&lt;&gt;"")</formula>
    </cfRule>
  </conditionalFormatting>
  <conditionalFormatting sqref="C503:C504">
    <cfRule type="expression" dxfId="223" priority="223" stopIfTrue="1">
      <formula>AND(#REF!&lt;&gt;"COMPOSICAO",#REF!&lt;&gt;"INSUMO",#REF!&lt;&gt;"")</formula>
    </cfRule>
    <cfRule type="expression" dxfId="222" priority="224" stopIfTrue="1">
      <formula>AND(OR(#REF!="COMPOSICAO",#REF!="INSUMO",#REF!&lt;&gt;""),#REF!&lt;&gt;"")</formula>
    </cfRule>
  </conditionalFormatting>
  <conditionalFormatting sqref="C511">
    <cfRule type="expression" dxfId="221" priority="217" stopIfTrue="1">
      <formula>AND(#REF!&lt;&gt;"COMPOSICAO",#REF!&lt;&gt;"INSUMO",#REF!&lt;&gt;"")</formula>
    </cfRule>
    <cfRule type="expression" dxfId="220" priority="218" stopIfTrue="1">
      <formula>AND(OR(#REF!="COMPOSICAO",#REF!="INSUMO",#REF!&lt;&gt;""),#REF!&lt;&gt;"")</formula>
    </cfRule>
  </conditionalFormatting>
  <conditionalFormatting sqref="A512:D512">
    <cfRule type="expression" dxfId="219" priority="219" stopIfTrue="1">
      <formula>AND(#REF!&lt;&gt;"COMPOSICAO",#REF!&lt;&gt;"INSUMO",#REF!&lt;&gt;"")</formula>
    </cfRule>
    <cfRule type="expression" dxfId="218" priority="220" stopIfTrue="1">
      <formula>AND(OR(#REF!="COMPOSICAO",#REF!="INSUMO",#REF!&lt;&gt;""),#REF!&lt;&gt;"")</formula>
    </cfRule>
  </conditionalFormatting>
  <conditionalFormatting sqref="E512:F514">
    <cfRule type="expression" dxfId="217" priority="221" stopIfTrue="1">
      <formula>AND(#REF!&lt;&gt;"COMPOSICAO",#REF!&lt;&gt;"INSUMO",#REF!&lt;&gt;"")</formula>
    </cfRule>
    <cfRule type="expression" dxfId="216" priority="222" stopIfTrue="1">
      <formula>AND(OR(#REF!="COMPOSICAO",#REF!="INSUMO",#REF!&lt;&gt;""),#REF!&lt;&gt;"")</formula>
    </cfRule>
  </conditionalFormatting>
  <conditionalFormatting sqref="A511:B511">
    <cfRule type="expression" dxfId="215" priority="215" stopIfTrue="1">
      <formula>AND(#REF!&lt;&gt;"COMPOSICAO",#REF!&lt;&gt;"INSUMO",#REF!&lt;&gt;"")</formula>
    </cfRule>
    <cfRule type="expression" dxfId="214" priority="216" stopIfTrue="1">
      <formula>AND(OR(#REF!="COMPOSICAO",#REF!="INSUMO",#REF!&lt;&gt;""),#REF!&lt;&gt;"")</formula>
    </cfRule>
  </conditionalFormatting>
  <conditionalFormatting sqref="D513:D514">
    <cfRule type="expression" dxfId="213" priority="213" stopIfTrue="1">
      <formula>AND(#REF!&lt;&gt;"COMPOSICAO",#REF!&lt;&gt;"INSUMO",#REF!&lt;&gt;"")</formula>
    </cfRule>
    <cfRule type="expression" dxfId="212" priority="214" stopIfTrue="1">
      <formula>AND(OR(#REF!="COMPOSICAO",#REF!="INSUMO",#REF!&lt;&gt;""),#REF!&lt;&gt;"")</formula>
    </cfRule>
  </conditionalFormatting>
  <conditionalFormatting sqref="B513:B514">
    <cfRule type="expression" dxfId="211" priority="211" stopIfTrue="1">
      <formula>AND(#REF!&lt;&gt;"COMPOSICAO",#REF!&lt;&gt;"INSUMO",#REF!&lt;&gt;"")</formula>
    </cfRule>
    <cfRule type="expression" dxfId="210" priority="212" stopIfTrue="1">
      <formula>AND(OR(#REF!="COMPOSICAO",#REF!="INSUMO",#REF!&lt;&gt;""),#REF!&lt;&gt;"")</formula>
    </cfRule>
  </conditionalFormatting>
  <conditionalFormatting sqref="C513:C514">
    <cfRule type="expression" dxfId="209" priority="209" stopIfTrue="1">
      <formula>AND(#REF!&lt;&gt;"COMPOSICAO",#REF!&lt;&gt;"INSUMO",#REF!&lt;&gt;"")</formula>
    </cfRule>
    <cfRule type="expression" dxfId="208" priority="210" stopIfTrue="1">
      <formula>AND(OR(#REF!="COMPOSICAO",#REF!="INSUMO",#REF!&lt;&gt;""),#REF!&lt;&gt;"")</formula>
    </cfRule>
  </conditionalFormatting>
  <conditionalFormatting sqref="C519">
    <cfRule type="expression" dxfId="207" priority="203" stopIfTrue="1">
      <formula>AND(#REF!&lt;&gt;"COMPOSICAO",#REF!&lt;&gt;"INSUMO",#REF!&lt;&gt;"")</formula>
    </cfRule>
    <cfRule type="expression" dxfId="206" priority="204" stopIfTrue="1">
      <formula>AND(OR(#REF!="COMPOSICAO",#REF!="INSUMO",#REF!&lt;&gt;""),#REF!&lt;&gt;"")</formula>
    </cfRule>
  </conditionalFormatting>
  <conditionalFormatting sqref="A520:D520">
    <cfRule type="expression" dxfId="205" priority="205" stopIfTrue="1">
      <formula>AND(#REF!&lt;&gt;"COMPOSICAO",#REF!&lt;&gt;"INSUMO",#REF!&lt;&gt;"")</formula>
    </cfRule>
    <cfRule type="expression" dxfId="204" priority="206" stopIfTrue="1">
      <formula>AND(OR(#REF!="COMPOSICAO",#REF!="INSUMO",#REF!&lt;&gt;""),#REF!&lt;&gt;"")</formula>
    </cfRule>
  </conditionalFormatting>
  <conditionalFormatting sqref="E520:F523">
    <cfRule type="expression" dxfId="203" priority="207" stopIfTrue="1">
      <formula>AND(#REF!&lt;&gt;"COMPOSICAO",#REF!&lt;&gt;"INSUMO",#REF!&lt;&gt;"")</formula>
    </cfRule>
    <cfRule type="expression" dxfId="202" priority="208" stopIfTrue="1">
      <formula>AND(OR(#REF!="COMPOSICAO",#REF!="INSUMO",#REF!&lt;&gt;""),#REF!&lt;&gt;"")</formula>
    </cfRule>
  </conditionalFormatting>
  <conditionalFormatting sqref="A519:B519">
    <cfRule type="expression" dxfId="201" priority="201" stopIfTrue="1">
      <formula>AND(#REF!&lt;&gt;"COMPOSICAO",#REF!&lt;&gt;"INSUMO",#REF!&lt;&gt;"")</formula>
    </cfRule>
    <cfRule type="expression" dxfId="200" priority="202" stopIfTrue="1">
      <formula>AND(OR(#REF!="COMPOSICAO",#REF!="INSUMO",#REF!&lt;&gt;""),#REF!&lt;&gt;"")</formula>
    </cfRule>
  </conditionalFormatting>
  <conditionalFormatting sqref="D521:D523">
    <cfRule type="expression" dxfId="199" priority="199" stopIfTrue="1">
      <formula>AND(#REF!&lt;&gt;"COMPOSICAO",#REF!&lt;&gt;"INSUMO",#REF!&lt;&gt;"")</formula>
    </cfRule>
    <cfRule type="expression" dxfId="198" priority="200" stopIfTrue="1">
      <formula>AND(OR(#REF!="COMPOSICAO",#REF!="INSUMO",#REF!&lt;&gt;""),#REF!&lt;&gt;"")</formula>
    </cfRule>
  </conditionalFormatting>
  <conditionalFormatting sqref="B523">
    <cfRule type="expression" dxfId="197" priority="197" stopIfTrue="1">
      <formula>AND(#REF!&lt;&gt;"COMPOSICAO",#REF!&lt;&gt;"INSUMO",#REF!&lt;&gt;"")</formula>
    </cfRule>
    <cfRule type="expression" dxfId="196" priority="198" stopIfTrue="1">
      <formula>AND(OR(#REF!="COMPOSICAO",#REF!="INSUMO",#REF!&lt;&gt;""),#REF!&lt;&gt;"")</formula>
    </cfRule>
  </conditionalFormatting>
  <conditionalFormatting sqref="C523">
    <cfRule type="expression" dxfId="195" priority="195" stopIfTrue="1">
      <formula>AND(#REF!&lt;&gt;"COMPOSICAO",#REF!&lt;&gt;"INSUMO",#REF!&lt;&gt;"")</formula>
    </cfRule>
    <cfRule type="expression" dxfId="194" priority="196" stopIfTrue="1">
      <formula>AND(OR(#REF!="COMPOSICAO",#REF!="INSUMO",#REF!&lt;&gt;""),#REF!&lt;&gt;"")</formula>
    </cfRule>
  </conditionalFormatting>
  <conditionalFormatting sqref="B521:B522">
    <cfRule type="expression" dxfId="193" priority="193" stopIfTrue="1">
      <formula>AND(#REF!&lt;&gt;"COMPOSICAO",#REF!&lt;&gt;"INSUMO",#REF!&lt;&gt;"")</formula>
    </cfRule>
    <cfRule type="expression" dxfId="192" priority="194" stopIfTrue="1">
      <formula>AND(OR(#REF!="COMPOSICAO",#REF!="INSUMO",#REF!&lt;&gt;""),#REF!&lt;&gt;"")</formula>
    </cfRule>
  </conditionalFormatting>
  <conditionalFormatting sqref="C521:C522">
    <cfRule type="expression" dxfId="191" priority="191" stopIfTrue="1">
      <formula>AND(#REF!&lt;&gt;"COMPOSICAO",#REF!&lt;&gt;"INSUMO",#REF!&lt;&gt;"")</formula>
    </cfRule>
    <cfRule type="expression" dxfId="190" priority="192" stopIfTrue="1">
      <formula>AND(OR(#REF!="COMPOSICAO",#REF!="INSUMO",#REF!&lt;&gt;""),#REF!&lt;&gt;"")</formula>
    </cfRule>
  </conditionalFormatting>
  <conditionalFormatting sqref="C528">
    <cfRule type="expression" dxfId="189" priority="185" stopIfTrue="1">
      <formula>AND(#REF!&lt;&gt;"COMPOSICAO",#REF!&lt;&gt;"INSUMO",#REF!&lt;&gt;"")</formula>
    </cfRule>
    <cfRule type="expression" dxfId="188" priority="186" stopIfTrue="1">
      <formula>AND(OR(#REF!="COMPOSICAO",#REF!="INSUMO",#REF!&lt;&gt;""),#REF!&lt;&gt;"")</formula>
    </cfRule>
  </conditionalFormatting>
  <conditionalFormatting sqref="A529:D529">
    <cfRule type="expression" dxfId="187" priority="187" stopIfTrue="1">
      <formula>AND(#REF!&lt;&gt;"COMPOSICAO",#REF!&lt;&gt;"INSUMO",#REF!&lt;&gt;"")</formula>
    </cfRule>
    <cfRule type="expression" dxfId="186" priority="188" stopIfTrue="1">
      <formula>AND(OR(#REF!="COMPOSICAO",#REF!="INSUMO",#REF!&lt;&gt;""),#REF!&lt;&gt;"")</formula>
    </cfRule>
  </conditionalFormatting>
  <conditionalFormatting sqref="E529:F535">
    <cfRule type="expression" dxfId="185" priority="189" stopIfTrue="1">
      <formula>AND(#REF!&lt;&gt;"COMPOSICAO",#REF!&lt;&gt;"INSUMO",#REF!&lt;&gt;"")</formula>
    </cfRule>
    <cfRule type="expression" dxfId="184" priority="190" stopIfTrue="1">
      <formula>AND(OR(#REF!="COMPOSICAO",#REF!="INSUMO",#REF!&lt;&gt;""),#REF!&lt;&gt;"")</formula>
    </cfRule>
  </conditionalFormatting>
  <conditionalFormatting sqref="A528:B528">
    <cfRule type="expression" dxfId="183" priority="183" stopIfTrue="1">
      <formula>AND(#REF!&lt;&gt;"COMPOSICAO",#REF!&lt;&gt;"INSUMO",#REF!&lt;&gt;"")</formula>
    </cfRule>
    <cfRule type="expression" dxfId="182" priority="184" stopIfTrue="1">
      <formula>AND(OR(#REF!="COMPOSICAO",#REF!="INSUMO",#REF!&lt;&gt;""),#REF!&lt;&gt;"")</formula>
    </cfRule>
  </conditionalFormatting>
  <conditionalFormatting sqref="D531:D535">
    <cfRule type="expression" dxfId="181" priority="181" stopIfTrue="1">
      <formula>AND(#REF!&lt;&gt;"COMPOSICAO",#REF!&lt;&gt;"INSUMO",#REF!&lt;&gt;"")</formula>
    </cfRule>
    <cfRule type="expression" dxfId="180" priority="182" stopIfTrue="1">
      <formula>AND(OR(#REF!="COMPOSICAO",#REF!="INSUMO",#REF!&lt;&gt;""),#REF!&lt;&gt;"")</formula>
    </cfRule>
  </conditionalFormatting>
  <conditionalFormatting sqref="D530:D531">
    <cfRule type="expression" dxfId="179" priority="179" stopIfTrue="1">
      <formula>AND(#REF!&lt;&gt;"COMPOSICAO",#REF!&lt;&gt;"INSUMO",#REF!&lt;&gt;"")</formula>
    </cfRule>
    <cfRule type="expression" dxfId="178" priority="180" stopIfTrue="1">
      <formula>AND(OR(#REF!="COMPOSICAO",#REF!="INSUMO",#REF!&lt;&gt;""),#REF!&lt;&gt;"")</formula>
    </cfRule>
  </conditionalFormatting>
  <conditionalFormatting sqref="B530:B531">
    <cfRule type="expression" dxfId="177" priority="177" stopIfTrue="1">
      <formula>AND(#REF!&lt;&gt;"COMPOSICAO",#REF!&lt;&gt;"INSUMO",#REF!&lt;&gt;"")</formula>
    </cfRule>
    <cfRule type="expression" dxfId="176" priority="178" stopIfTrue="1">
      <formula>AND(OR(#REF!="COMPOSICAO",#REF!="INSUMO",#REF!&lt;&gt;""),#REF!&lt;&gt;"")</formula>
    </cfRule>
  </conditionalFormatting>
  <conditionalFormatting sqref="C530:C533">
    <cfRule type="expression" dxfId="175" priority="175" stopIfTrue="1">
      <formula>AND(#REF!&lt;&gt;"COMPOSICAO",#REF!&lt;&gt;"INSUMO",#REF!&lt;&gt;"")</formula>
    </cfRule>
    <cfRule type="expression" dxfId="174" priority="176" stopIfTrue="1">
      <formula>AND(OR(#REF!="COMPOSICAO",#REF!="INSUMO",#REF!&lt;&gt;""),#REF!&lt;&gt;"")</formula>
    </cfRule>
  </conditionalFormatting>
  <conditionalFormatting sqref="B530:B533">
    <cfRule type="expression" dxfId="173" priority="173" stopIfTrue="1">
      <formula>AND(#REF!&lt;&gt;"COMPOSICAO",#REF!&lt;&gt;"INSUMO",#REF!&lt;&gt;"")</formula>
    </cfRule>
    <cfRule type="expression" dxfId="172" priority="174" stopIfTrue="1">
      <formula>AND(OR(#REF!="COMPOSICAO",#REF!="INSUMO",#REF!&lt;&gt;""),#REF!&lt;&gt;"")</formula>
    </cfRule>
  </conditionalFormatting>
  <conditionalFormatting sqref="C530:C533">
    <cfRule type="expression" dxfId="171" priority="171" stopIfTrue="1">
      <formula>AND(#REF!&lt;&gt;"COMPOSICAO",#REF!&lt;&gt;"INSUMO",#REF!&lt;&gt;"")</formula>
    </cfRule>
    <cfRule type="expression" dxfId="170" priority="172" stopIfTrue="1">
      <formula>AND(OR(#REF!="COMPOSICAO",#REF!="INSUMO",#REF!&lt;&gt;""),#REF!&lt;&gt;"")</formula>
    </cfRule>
  </conditionalFormatting>
  <conditionalFormatting sqref="B532:B533">
    <cfRule type="expression" dxfId="169" priority="169" stopIfTrue="1">
      <formula>AND(#REF!&lt;&gt;"COMPOSICAO",#REF!&lt;&gt;"INSUMO",#REF!&lt;&gt;"")</formula>
    </cfRule>
    <cfRule type="expression" dxfId="168" priority="170" stopIfTrue="1">
      <formula>AND(OR(#REF!="COMPOSICAO",#REF!="INSUMO",#REF!&lt;&gt;""),#REF!&lt;&gt;"")</formula>
    </cfRule>
  </conditionalFormatting>
  <conditionalFormatting sqref="B534:B535">
    <cfRule type="expression" dxfId="167" priority="167" stopIfTrue="1">
      <formula>AND(#REF!&lt;&gt;"COMPOSICAO",#REF!&lt;&gt;"INSUMO",#REF!&lt;&gt;"")</formula>
    </cfRule>
    <cfRule type="expression" dxfId="166" priority="168" stopIfTrue="1">
      <formula>AND(OR(#REF!="COMPOSICAO",#REF!="INSUMO",#REF!&lt;&gt;""),#REF!&lt;&gt;"")</formula>
    </cfRule>
  </conditionalFormatting>
  <conditionalFormatting sqref="C534:C535">
    <cfRule type="expression" dxfId="165" priority="165" stopIfTrue="1">
      <formula>AND(#REF!&lt;&gt;"COMPOSICAO",#REF!&lt;&gt;"INSUMO",#REF!&lt;&gt;"")</formula>
    </cfRule>
    <cfRule type="expression" dxfId="164" priority="166" stopIfTrue="1">
      <formula>AND(OR(#REF!="COMPOSICAO",#REF!="INSUMO",#REF!&lt;&gt;""),#REF!&lt;&gt;"")</formula>
    </cfRule>
  </conditionalFormatting>
  <conditionalFormatting sqref="A550:B550">
    <cfRule type="expression" dxfId="163" priority="157" stopIfTrue="1">
      <formula>AND(#REF!&lt;&gt;"COMPOSICAO",#REF!&lt;&gt;"INSUMO",#REF!&lt;&gt;"")</formula>
    </cfRule>
    <cfRule type="expression" dxfId="162" priority="158" stopIfTrue="1">
      <formula>AND(OR(#REF!="COMPOSICAO",#REF!="INSUMO",#REF!&lt;&gt;""),#REF!&lt;&gt;"")</formula>
    </cfRule>
  </conditionalFormatting>
  <conditionalFormatting sqref="C540">
    <cfRule type="expression" dxfId="161" priority="159" stopIfTrue="1">
      <formula>AND(#REF!&lt;&gt;"COMPOSICAO",#REF!&lt;&gt;"INSUMO",#REF!&lt;&gt;"")</formula>
    </cfRule>
    <cfRule type="expression" dxfId="160" priority="160" stopIfTrue="1">
      <formula>AND(OR(#REF!="COMPOSICAO",#REF!="INSUMO",#REF!&lt;&gt;""),#REF!&lt;&gt;"")</formula>
    </cfRule>
  </conditionalFormatting>
  <conditionalFormatting sqref="A541:D541">
    <cfRule type="expression" dxfId="159" priority="161" stopIfTrue="1">
      <formula>AND(#REF!&lt;&gt;"COMPOSICAO",#REF!&lt;&gt;"INSUMO",#REF!&lt;&gt;"")</formula>
    </cfRule>
    <cfRule type="expression" dxfId="158" priority="162" stopIfTrue="1">
      <formula>AND(OR(#REF!="COMPOSICAO",#REF!="INSUMO",#REF!&lt;&gt;""),#REF!&lt;&gt;"")</formula>
    </cfRule>
  </conditionalFormatting>
  <conditionalFormatting sqref="C550">
    <cfRule type="expression" dxfId="157" priority="155" stopIfTrue="1">
      <formula>AND(#REF!&lt;&gt;"COMPOSICAO",#REF!&lt;&gt;"INSUMO",#REF!&lt;&gt;"")</formula>
    </cfRule>
    <cfRule type="expression" dxfId="156" priority="156" stopIfTrue="1">
      <formula>AND(OR(#REF!="COMPOSICAO",#REF!="INSUMO",#REF!&lt;&gt;""),#REF!&lt;&gt;"")</formula>
    </cfRule>
  </conditionalFormatting>
  <conditionalFormatting sqref="E541:F550 D549:D550">
    <cfRule type="expression" dxfId="155" priority="163" stopIfTrue="1">
      <formula>AND(#REF!&lt;&gt;"COMPOSICAO",#REF!&lt;&gt;"INSUMO",#REF!&lt;&gt;"")</formula>
    </cfRule>
    <cfRule type="expression" dxfId="154" priority="164" stopIfTrue="1">
      <formula>AND(OR(#REF!="COMPOSICAO",#REF!="INSUMO",#REF!&lt;&gt;""),#REF!&lt;&gt;"")</formula>
    </cfRule>
  </conditionalFormatting>
  <conditionalFormatting sqref="A540:B540">
    <cfRule type="expression" dxfId="153" priority="153" stopIfTrue="1">
      <formula>AND(#REF!&lt;&gt;"COMPOSICAO",#REF!&lt;&gt;"INSUMO",#REF!&lt;&gt;"")</formula>
    </cfRule>
    <cfRule type="expression" dxfId="152" priority="154" stopIfTrue="1">
      <formula>AND(OR(#REF!="COMPOSICAO",#REF!="INSUMO",#REF!&lt;&gt;""),#REF!&lt;&gt;"")</formula>
    </cfRule>
  </conditionalFormatting>
  <conditionalFormatting sqref="D543:D544 D548">
    <cfRule type="expression" dxfId="151" priority="151" stopIfTrue="1">
      <formula>AND(#REF!&lt;&gt;"COMPOSICAO",#REF!&lt;&gt;"INSUMO",#REF!&lt;&gt;"")</formula>
    </cfRule>
    <cfRule type="expression" dxfId="150" priority="152" stopIfTrue="1">
      <formula>AND(OR(#REF!="COMPOSICAO",#REF!="INSUMO",#REF!&lt;&gt;""),#REF!&lt;&gt;"")</formula>
    </cfRule>
  </conditionalFormatting>
  <conditionalFormatting sqref="D542:D543">
    <cfRule type="expression" dxfId="149" priority="149" stopIfTrue="1">
      <formula>AND(#REF!&lt;&gt;"COMPOSICAO",#REF!&lt;&gt;"INSUMO",#REF!&lt;&gt;"")</formula>
    </cfRule>
    <cfRule type="expression" dxfId="148" priority="150" stopIfTrue="1">
      <formula>AND(OR(#REF!="COMPOSICAO",#REF!="INSUMO",#REF!&lt;&gt;""),#REF!&lt;&gt;"")</formula>
    </cfRule>
  </conditionalFormatting>
  <conditionalFormatting sqref="B542:B543">
    <cfRule type="expression" dxfId="147" priority="147" stopIfTrue="1">
      <formula>AND(#REF!&lt;&gt;"COMPOSICAO",#REF!&lt;&gt;"INSUMO",#REF!&lt;&gt;"")</formula>
    </cfRule>
    <cfRule type="expression" dxfId="146" priority="148" stopIfTrue="1">
      <formula>AND(OR(#REF!="COMPOSICAO",#REF!="INSUMO",#REF!&lt;&gt;""),#REF!&lt;&gt;"")</formula>
    </cfRule>
  </conditionalFormatting>
  <conditionalFormatting sqref="C542:C546">
    <cfRule type="expression" dxfId="145" priority="145" stopIfTrue="1">
      <formula>AND(#REF!&lt;&gt;"COMPOSICAO",#REF!&lt;&gt;"INSUMO",#REF!&lt;&gt;"")</formula>
    </cfRule>
    <cfRule type="expression" dxfId="144" priority="146" stopIfTrue="1">
      <formula>AND(OR(#REF!="COMPOSICAO",#REF!="INSUMO",#REF!&lt;&gt;""),#REF!&lt;&gt;"")</formula>
    </cfRule>
  </conditionalFormatting>
  <conditionalFormatting sqref="B542:B546">
    <cfRule type="expression" dxfId="143" priority="143" stopIfTrue="1">
      <formula>AND(#REF!&lt;&gt;"COMPOSICAO",#REF!&lt;&gt;"INSUMO",#REF!&lt;&gt;"")</formula>
    </cfRule>
    <cfRule type="expression" dxfId="142" priority="144" stopIfTrue="1">
      <formula>AND(OR(#REF!="COMPOSICAO",#REF!="INSUMO",#REF!&lt;&gt;""),#REF!&lt;&gt;"")</formula>
    </cfRule>
  </conditionalFormatting>
  <conditionalFormatting sqref="C542:C546">
    <cfRule type="expression" dxfId="141" priority="141" stopIfTrue="1">
      <formula>AND(#REF!&lt;&gt;"COMPOSICAO",#REF!&lt;&gt;"INSUMO",#REF!&lt;&gt;"")</formula>
    </cfRule>
    <cfRule type="expression" dxfId="140" priority="142" stopIfTrue="1">
      <formula>AND(OR(#REF!="COMPOSICAO",#REF!="INSUMO",#REF!&lt;&gt;""),#REF!&lt;&gt;"")</formula>
    </cfRule>
  </conditionalFormatting>
  <conditionalFormatting sqref="B544:B546">
    <cfRule type="expression" dxfId="139" priority="139" stopIfTrue="1">
      <formula>AND(#REF!&lt;&gt;"COMPOSICAO",#REF!&lt;&gt;"INSUMO",#REF!&lt;&gt;"")</formula>
    </cfRule>
    <cfRule type="expression" dxfId="138" priority="140" stopIfTrue="1">
      <formula>AND(OR(#REF!="COMPOSICAO",#REF!="INSUMO",#REF!&lt;&gt;""),#REF!&lt;&gt;"")</formula>
    </cfRule>
  </conditionalFormatting>
  <conditionalFormatting sqref="B547:B548">
    <cfRule type="expression" dxfId="137" priority="137" stopIfTrue="1">
      <formula>AND(#REF!&lt;&gt;"COMPOSICAO",#REF!&lt;&gt;"INSUMO",#REF!&lt;&gt;"")</formula>
    </cfRule>
    <cfRule type="expression" dxfId="136" priority="138" stopIfTrue="1">
      <formula>AND(OR(#REF!="COMPOSICAO",#REF!="INSUMO",#REF!&lt;&gt;""),#REF!&lt;&gt;"")</formula>
    </cfRule>
  </conditionalFormatting>
  <conditionalFormatting sqref="C547:C548">
    <cfRule type="expression" dxfId="135" priority="135" stopIfTrue="1">
      <formula>AND(#REF!&lt;&gt;"COMPOSICAO",#REF!&lt;&gt;"INSUMO",#REF!&lt;&gt;"")</formula>
    </cfRule>
    <cfRule type="expression" dxfId="134" priority="136" stopIfTrue="1">
      <formula>AND(OR(#REF!="COMPOSICAO",#REF!="INSUMO",#REF!&lt;&gt;""),#REF!&lt;&gt;"")</formula>
    </cfRule>
  </conditionalFormatting>
  <conditionalFormatting sqref="B549">
    <cfRule type="expression" dxfId="133" priority="133" stopIfTrue="1">
      <formula>AND(#REF!&lt;&gt;"COMPOSICAO",#REF!&lt;&gt;"INSUMO",#REF!&lt;&gt;"")</formula>
    </cfRule>
    <cfRule type="expression" dxfId="132" priority="134" stopIfTrue="1">
      <formula>AND(OR(#REF!="COMPOSICAO",#REF!="INSUMO",#REF!&lt;&gt;""),#REF!&lt;&gt;"")</formula>
    </cfRule>
  </conditionalFormatting>
  <conditionalFormatting sqref="C549">
    <cfRule type="expression" dxfId="131" priority="131" stopIfTrue="1">
      <formula>AND(#REF!&lt;&gt;"COMPOSICAO",#REF!&lt;&gt;"INSUMO",#REF!&lt;&gt;"")</formula>
    </cfRule>
    <cfRule type="expression" dxfId="130" priority="132" stopIfTrue="1">
      <formula>AND(OR(#REF!="COMPOSICAO",#REF!="INSUMO",#REF!&lt;&gt;""),#REF!&lt;&gt;"")</formula>
    </cfRule>
  </conditionalFormatting>
  <conditionalFormatting sqref="D545">
    <cfRule type="expression" dxfId="129" priority="129" stopIfTrue="1">
      <formula>AND(#REF!&lt;&gt;"COMPOSICAO",#REF!&lt;&gt;"INSUMO",#REF!&lt;&gt;"")</formula>
    </cfRule>
    <cfRule type="expression" dxfId="128" priority="130" stopIfTrue="1">
      <formula>AND(OR(#REF!="COMPOSICAO",#REF!="INSUMO",#REF!&lt;&gt;""),#REF!&lt;&gt;"")</formula>
    </cfRule>
  </conditionalFormatting>
  <conditionalFormatting sqref="D547">
    <cfRule type="expression" dxfId="127" priority="127" stopIfTrue="1">
      <formula>AND(#REF!&lt;&gt;"COMPOSICAO",#REF!&lt;&gt;"INSUMO",#REF!&lt;&gt;"")</formula>
    </cfRule>
    <cfRule type="expression" dxfId="126" priority="128" stopIfTrue="1">
      <formula>AND(OR(#REF!="COMPOSICAO",#REF!="INSUMO",#REF!&lt;&gt;""),#REF!&lt;&gt;"")</formula>
    </cfRule>
  </conditionalFormatting>
  <conditionalFormatting sqref="D546">
    <cfRule type="expression" dxfId="125" priority="125" stopIfTrue="1">
      <formula>AND(#REF!&lt;&gt;"COMPOSICAO",#REF!&lt;&gt;"INSUMO",#REF!&lt;&gt;"")</formula>
    </cfRule>
    <cfRule type="expression" dxfId="124" priority="126" stopIfTrue="1">
      <formula>AND(OR(#REF!="COMPOSICAO",#REF!="INSUMO",#REF!&lt;&gt;""),#REF!&lt;&gt;"")</formula>
    </cfRule>
  </conditionalFormatting>
  <conditionalFormatting sqref="A565:B565">
    <cfRule type="expression" dxfId="123" priority="117" stopIfTrue="1">
      <formula>AND(#REF!&lt;&gt;"COMPOSICAO",#REF!&lt;&gt;"INSUMO",#REF!&lt;&gt;"")</formula>
    </cfRule>
    <cfRule type="expression" dxfId="122" priority="118" stopIfTrue="1">
      <formula>AND(OR(#REF!="COMPOSICAO",#REF!="INSUMO",#REF!&lt;&gt;""),#REF!&lt;&gt;"")</formula>
    </cfRule>
  </conditionalFormatting>
  <conditionalFormatting sqref="C555">
    <cfRule type="expression" dxfId="121" priority="119" stopIfTrue="1">
      <formula>AND(#REF!&lt;&gt;"COMPOSICAO",#REF!&lt;&gt;"INSUMO",#REF!&lt;&gt;"")</formula>
    </cfRule>
    <cfRule type="expression" dxfId="120" priority="120" stopIfTrue="1">
      <formula>AND(OR(#REF!="COMPOSICAO",#REF!="INSUMO",#REF!&lt;&gt;""),#REF!&lt;&gt;"")</formula>
    </cfRule>
  </conditionalFormatting>
  <conditionalFormatting sqref="A556:D556">
    <cfRule type="expression" dxfId="119" priority="121" stopIfTrue="1">
      <formula>AND(#REF!&lt;&gt;"COMPOSICAO",#REF!&lt;&gt;"INSUMO",#REF!&lt;&gt;"")</formula>
    </cfRule>
    <cfRule type="expression" dxfId="118" priority="122" stopIfTrue="1">
      <formula>AND(OR(#REF!="COMPOSICAO",#REF!="INSUMO",#REF!&lt;&gt;""),#REF!&lt;&gt;"")</formula>
    </cfRule>
  </conditionalFormatting>
  <conditionalFormatting sqref="C565">
    <cfRule type="expression" dxfId="117" priority="115" stopIfTrue="1">
      <formula>AND(#REF!&lt;&gt;"COMPOSICAO",#REF!&lt;&gt;"INSUMO",#REF!&lt;&gt;"")</formula>
    </cfRule>
    <cfRule type="expression" dxfId="116" priority="116" stopIfTrue="1">
      <formula>AND(OR(#REF!="COMPOSICAO",#REF!="INSUMO",#REF!&lt;&gt;""),#REF!&lt;&gt;"")</formula>
    </cfRule>
  </conditionalFormatting>
  <conditionalFormatting sqref="E556:F565 D564:D565">
    <cfRule type="expression" dxfId="115" priority="123" stopIfTrue="1">
      <formula>AND(#REF!&lt;&gt;"COMPOSICAO",#REF!&lt;&gt;"INSUMO",#REF!&lt;&gt;"")</formula>
    </cfRule>
    <cfRule type="expression" dxfId="114" priority="124" stopIfTrue="1">
      <formula>AND(OR(#REF!="COMPOSICAO",#REF!="INSUMO",#REF!&lt;&gt;""),#REF!&lt;&gt;"")</formula>
    </cfRule>
  </conditionalFormatting>
  <conditionalFormatting sqref="A555:B555">
    <cfRule type="expression" dxfId="113" priority="113" stopIfTrue="1">
      <formula>AND(#REF!&lt;&gt;"COMPOSICAO",#REF!&lt;&gt;"INSUMO",#REF!&lt;&gt;"")</formula>
    </cfRule>
    <cfRule type="expression" dxfId="112" priority="114" stopIfTrue="1">
      <formula>AND(OR(#REF!="COMPOSICAO",#REF!="INSUMO",#REF!&lt;&gt;""),#REF!&lt;&gt;"")</formula>
    </cfRule>
  </conditionalFormatting>
  <conditionalFormatting sqref="D558:D559 D563">
    <cfRule type="expression" dxfId="111" priority="111" stopIfTrue="1">
      <formula>AND(#REF!&lt;&gt;"COMPOSICAO",#REF!&lt;&gt;"INSUMO",#REF!&lt;&gt;"")</formula>
    </cfRule>
    <cfRule type="expression" dxfId="110" priority="112" stopIfTrue="1">
      <formula>AND(OR(#REF!="COMPOSICAO",#REF!="INSUMO",#REF!&lt;&gt;""),#REF!&lt;&gt;"")</formula>
    </cfRule>
  </conditionalFormatting>
  <conditionalFormatting sqref="D557:D558">
    <cfRule type="expression" dxfId="109" priority="109" stopIfTrue="1">
      <formula>AND(#REF!&lt;&gt;"COMPOSICAO",#REF!&lt;&gt;"INSUMO",#REF!&lt;&gt;"")</formula>
    </cfRule>
    <cfRule type="expression" dxfId="108" priority="110" stopIfTrue="1">
      <formula>AND(OR(#REF!="COMPOSICAO",#REF!="INSUMO",#REF!&lt;&gt;""),#REF!&lt;&gt;"")</formula>
    </cfRule>
  </conditionalFormatting>
  <conditionalFormatting sqref="B557:B558">
    <cfRule type="expression" dxfId="107" priority="107" stopIfTrue="1">
      <formula>AND(#REF!&lt;&gt;"COMPOSICAO",#REF!&lt;&gt;"INSUMO",#REF!&lt;&gt;"")</formula>
    </cfRule>
    <cfRule type="expression" dxfId="106" priority="108" stopIfTrue="1">
      <formula>AND(OR(#REF!="COMPOSICAO",#REF!="INSUMO",#REF!&lt;&gt;""),#REF!&lt;&gt;"")</formula>
    </cfRule>
  </conditionalFormatting>
  <conditionalFormatting sqref="C557:C561">
    <cfRule type="expression" dxfId="105" priority="105" stopIfTrue="1">
      <formula>AND(#REF!&lt;&gt;"COMPOSICAO",#REF!&lt;&gt;"INSUMO",#REF!&lt;&gt;"")</formula>
    </cfRule>
    <cfRule type="expression" dxfId="104" priority="106" stopIfTrue="1">
      <formula>AND(OR(#REF!="COMPOSICAO",#REF!="INSUMO",#REF!&lt;&gt;""),#REF!&lt;&gt;"")</formula>
    </cfRule>
  </conditionalFormatting>
  <conditionalFormatting sqref="B557:B561">
    <cfRule type="expression" dxfId="103" priority="103" stopIfTrue="1">
      <formula>AND(#REF!&lt;&gt;"COMPOSICAO",#REF!&lt;&gt;"INSUMO",#REF!&lt;&gt;"")</formula>
    </cfRule>
    <cfRule type="expression" dxfId="102" priority="104" stopIfTrue="1">
      <formula>AND(OR(#REF!="COMPOSICAO",#REF!="INSUMO",#REF!&lt;&gt;""),#REF!&lt;&gt;"")</formula>
    </cfRule>
  </conditionalFormatting>
  <conditionalFormatting sqref="C557:C561">
    <cfRule type="expression" dxfId="101" priority="101" stopIfTrue="1">
      <formula>AND(#REF!&lt;&gt;"COMPOSICAO",#REF!&lt;&gt;"INSUMO",#REF!&lt;&gt;"")</formula>
    </cfRule>
    <cfRule type="expression" dxfId="100" priority="102" stopIfTrue="1">
      <formula>AND(OR(#REF!="COMPOSICAO",#REF!="INSUMO",#REF!&lt;&gt;""),#REF!&lt;&gt;"")</formula>
    </cfRule>
  </conditionalFormatting>
  <conditionalFormatting sqref="B559:B561">
    <cfRule type="expression" dxfId="99" priority="99" stopIfTrue="1">
      <formula>AND(#REF!&lt;&gt;"COMPOSICAO",#REF!&lt;&gt;"INSUMO",#REF!&lt;&gt;"")</formula>
    </cfRule>
    <cfRule type="expression" dxfId="98" priority="100" stopIfTrue="1">
      <formula>AND(OR(#REF!="COMPOSICAO",#REF!="INSUMO",#REF!&lt;&gt;""),#REF!&lt;&gt;"")</formula>
    </cfRule>
  </conditionalFormatting>
  <conditionalFormatting sqref="B562:B563">
    <cfRule type="expression" dxfId="97" priority="97" stopIfTrue="1">
      <formula>AND(#REF!&lt;&gt;"COMPOSICAO",#REF!&lt;&gt;"INSUMO",#REF!&lt;&gt;"")</formula>
    </cfRule>
    <cfRule type="expression" dxfId="96" priority="98" stopIfTrue="1">
      <formula>AND(OR(#REF!="COMPOSICAO",#REF!="INSUMO",#REF!&lt;&gt;""),#REF!&lt;&gt;"")</formula>
    </cfRule>
  </conditionalFormatting>
  <conditionalFormatting sqref="C562:C563">
    <cfRule type="expression" dxfId="95" priority="95" stopIfTrue="1">
      <formula>AND(#REF!&lt;&gt;"COMPOSICAO",#REF!&lt;&gt;"INSUMO",#REF!&lt;&gt;"")</formula>
    </cfRule>
    <cfRule type="expression" dxfId="94" priority="96" stopIfTrue="1">
      <formula>AND(OR(#REF!="COMPOSICAO",#REF!="INSUMO",#REF!&lt;&gt;""),#REF!&lt;&gt;"")</formula>
    </cfRule>
  </conditionalFormatting>
  <conditionalFormatting sqref="B564">
    <cfRule type="expression" dxfId="93" priority="93" stopIfTrue="1">
      <formula>AND(#REF!&lt;&gt;"COMPOSICAO",#REF!&lt;&gt;"INSUMO",#REF!&lt;&gt;"")</formula>
    </cfRule>
    <cfRule type="expression" dxfId="92" priority="94" stopIfTrue="1">
      <formula>AND(OR(#REF!="COMPOSICAO",#REF!="INSUMO",#REF!&lt;&gt;""),#REF!&lt;&gt;"")</formula>
    </cfRule>
  </conditionalFormatting>
  <conditionalFormatting sqref="C564">
    <cfRule type="expression" dxfId="91" priority="91" stopIfTrue="1">
      <formula>AND(#REF!&lt;&gt;"COMPOSICAO",#REF!&lt;&gt;"INSUMO",#REF!&lt;&gt;"")</formula>
    </cfRule>
    <cfRule type="expression" dxfId="90" priority="92" stopIfTrue="1">
      <formula>AND(OR(#REF!="COMPOSICAO",#REF!="INSUMO",#REF!&lt;&gt;""),#REF!&lt;&gt;"")</formula>
    </cfRule>
  </conditionalFormatting>
  <conditionalFormatting sqref="D560">
    <cfRule type="expression" dxfId="89" priority="89" stopIfTrue="1">
      <formula>AND(#REF!&lt;&gt;"COMPOSICAO",#REF!&lt;&gt;"INSUMO",#REF!&lt;&gt;"")</formula>
    </cfRule>
    <cfRule type="expression" dxfId="88" priority="90" stopIfTrue="1">
      <formula>AND(OR(#REF!="COMPOSICAO",#REF!="INSUMO",#REF!&lt;&gt;""),#REF!&lt;&gt;"")</formula>
    </cfRule>
  </conditionalFormatting>
  <conditionalFormatting sqref="D562">
    <cfRule type="expression" dxfId="87" priority="87" stopIfTrue="1">
      <formula>AND(#REF!&lt;&gt;"COMPOSICAO",#REF!&lt;&gt;"INSUMO",#REF!&lt;&gt;"")</formula>
    </cfRule>
    <cfRule type="expression" dxfId="86" priority="88" stopIfTrue="1">
      <formula>AND(OR(#REF!="COMPOSICAO",#REF!="INSUMO",#REF!&lt;&gt;""),#REF!&lt;&gt;"")</formula>
    </cfRule>
  </conditionalFormatting>
  <conditionalFormatting sqref="D561">
    <cfRule type="expression" dxfId="85" priority="85" stopIfTrue="1">
      <formula>AND(#REF!&lt;&gt;"COMPOSICAO",#REF!&lt;&gt;"INSUMO",#REF!&lt;&gt;"")</formula>
    </cfRule>
    <cfRule type="expression" dxfId="84" priority="86" stopIfTrue="1">
      <formula>AND(OR(#REF!="COMPOSICAO",#REF!="INSUMO",#REF!&lt;&gt;""),#REF!&lt;&gt;"")</formula>
    </cfRule>
  </conditionalFormatting>
  <conditionalFormatting sqref="A580:B580">
    <cfRule type="expression" dxfId="83" priority="77" stopIfTrue="1">
      <formula>AND(#REF!&lt;&gt;"COMPOSICAO",#REF!&lt;&gt;"INSUMO",#REF!&lt;&gt;"")</formula>
    </cfRule>
    <cfRule type="expression" dxfId="82" priority="78" stopIfTrue="1">
      <formula>AND(OR(#REF!="COMPOSICAO",#REF!="INSUMO",#REF!&lt;&gt;""),#REF!&lt;&gt;"")</formula>
    </cfRule>
  </conditionalFormatting>
  <conditionalFormatting sqref="C570">
    <cfRule type="expression" dxfId="81" priority="79" stopIfTrue="1">
      <formula>AND(#REF!&lt;&gt;"COMPOSICAO",#REF!&lt;&gt;"INSUMO",#REF!&lt;&gt;"")</formula>
    </cfRule>
    <cfRule type="expression" dxfId="80" priority="80" stopIfTrue="1">
      <formula>AND(OR(#REF!="COMPOSICAO",#REF!="INSUMO",#REF!&lt;&gt;""),#REF!&lt;&gt;"")</formula>
    </cfRule>
  </conditionalFormatting>
  <conditionalFormatting sqref="A571:D571">
    <cfRule type="expression" dxfId="79" priority="81" stopIfTrue="1">
      <formula>AND(#REF!&lt;&gt;"COMPOSICAO",#REF!&lt;&gt;"INSUMO",#REF!&lt;&gt;"")</formula>
    </cfRule>
    <cfRule type="expression" dxfId="78" priority="82" stopIfTrue="1">
      <formula>AND(OR(#REF!="COMPOSICAO",#REF!="INSUMO",#REF!&lt;&gt;""),#REF!&lt;&gt;"")</formula>
    </cfRule>
  </conditionalFormatting>
  <conditionalFormatting sqref="C580">
    <cfRule type="expression" dxfId="77" priority="75" stopIfTrue="1">
      <formula>AND(#REF!&lt;&gt;"COMPOSICAO",#REF!&lt;&gt;"INSUMO",#REF!&lt;&gt;"")</formula>
    </cfRule>
    <cfRule type="expression" dxfId="76" priority="76" stopIfTrue="1">
      <formula>AND(OR(#REF!="COMPOSICAO",#REF!="INSUMO",#REF!&lt;&gt;""),#REF!&lt;&gt;"")</formula>
    </cfRule>
  </conditionalFormatting>
  <conditionalFormatting sqref="E571:F580 D579:D580">
    <cfRule type="expression" dxfId="75" priority="83" stopIfTrue="1">
      <formula>AND(#REF!&lt;&gt;"COMPOSICAO",#REF!&lt;&gt;"INSUMO",#REF!&lt;&gt;"")</formula>
    </cfRule>
    <cfRule type="expression" dxfId="74" priority="84" stopIfTrue="1">
      <formula>AND(OR(#REF!="COMPOSICAO",#REF!="INSUMO",#REF!&lt;&gt;""),#REF!&lt;&gt;"")</formula>
    </cfRule>
  </conditionalFormatting>
  <conditionalFormatting sqref="A570:B570">
    <cfRule type="expression" dxfId="73" priority="73" stopIfTrue="1">
      <formula>AND(#REF!&lt;&gt;"COMPOSICAO",#REF!&lt;&gt;"INSUMO",#REF!&lt;&gt;"")</formula>
    </cfRule>
    <cfRule type="expression" dxfId="72" priority="74" stopIfTrue="1">
      <formula>AND(OR(#REF!="COMPOSICAO",#REF!="INSUMO",#REF!&lt;&gt;""),#REF!&lt;&gt;"")</formula>
    </cfRule>
  </conditionalFormatting>
  <conditionalFormatting sqref="D573:D574 D578">
    <cfRule type="expression" dxfId="71" priority="71" stopIfTrue="1">
      <formula>AND(#REF!&lt;&gt;"COMPOSICAO",#REF!&lt;&gt;"INSUMO",#REF!&lt;&gt;"")</formula>
    </cfRule>
    <cfRule type="expression" dxfId="70" priority="72" stopIfTrue="1">
      <formula>AND(OR(#REF!="COMPOSICAO",#REF!="INSUMO",#REF!&lt;&gt;""),#REF!&lt;&gt;"")</formula>
    </cfRule>
  </conditionalFormatting>
  <conditionalFormatting sqref="D572:D573">
    <cfRule type="expression" dxfId="69" priority="69" stopIfTrue="1">
      <formula>AND(#REF!&lt;&gt;"COMPOSICAO",#REF!&lt;&gt;"INSUMO",#REF!&lt;&gt;"")</formula>
    </cfRule>
    <cfRule type="expression" dxfId="68" priority="70" stopIfTrue="1">
      <formula>AND(OR(#REF!="COMPOSICAO",#REF!="INSUMO",#REF!&lt;&gt;""),#REF!&lt;&gt;"")</formula>
    </cfRule>
  </conditionalFormatting>
  <conditionalFormatting sqref="B572:B573">
    <cfRule type="expression" dxfId="67" priority="67" stopIfTrue="1">
      <formula>AND(#REF!&lt;&gt;"COMPOSICAO",#REF!&lt;&gt;"INSUMO",#REF!&lt;&gt;"")</formula>
    </cfRule>
    <cfRule type="expression" dxfId="66" priority="68" stopIfTrue="1">
      <formula>AND(OR(#REF!="COMPOSICAO",#REF!="INSUMO",#REF!&lt;&gt;""),#REF!&lt;&gt;"")</formula>
    </cfRule>
  </conditionalFormatting>
  <conditionalFormatting sqref="C572:C576">
    <cfRule type="expression" dxfId="65" priority="65" stopIfTrue="1">
      <formula>AND(#REF!&lt;&gt;"COMPOSICAO",#REF!&lt;&gt;"INSUMO",#REF!&lt;&gt;"")</formula>
    </cfRule>
    <cfRule type="expression" dxfId="64" priority="66" stopIfTrue="1">
      <formula>AND(OR(#REF!="COMPOSICAO",#REF!="INSUMO",#REF!&lt;&gt;""),#REF!&lt;&gt;"")</formula>
    </cfRule>
  </conditionalFormatting>
  <conditionalFormatting sqref="B572:B576">
    <cfRule type="expression" dxfId="63" priority="63" stopIfTrue="1">
      <formula>AND(#REF!&lt;&gt;"COMPOSICAO",#REF!&lt;&gt;"INSUMO",#REF!&lt;&gt;"")</formula>
    </cfRule>
    <cfRule type="expression" dxfId="62" priority="64" stopIfTrue="1">
      <formula>AND(OR(#REF!="COMPOSICAO",#REF!="INSUMO",#REF!&lt;&gt;""),#REF!&lt;&gt;"")</formula>
    </cfRule>
  </conditionalFormatting>
  <conditionalFormatting sqref="C572:C576">
    <cfRule type="expression" dxfId="61" priority="61" stopIfTrue="1">
      <formula>AND(#REF!&lt;&gt;"COMPOSICAO",#REF!&lt;&gt;"INSUMO",#REF!&lt;&gt;"")</formula>
    </cfRule>
    <cfRule type="expression" dxfId="60" priority="62" stopIfTrue="1">
      <formula>AND(OR(#REF!="COMPOSICAO",#REF!="INSUMO",#REF!&lt;&gt;""),#REF!&lt;&gt;"")</formula>
    </cfRule>
  </conditionalFormatting>
  <conditionalFormatting sqref="B574:B576">
    <cfRule type="expression" dxfId="59" priority="59" stopIfTrue="1">
      <formula>AND(#REF!&lt;&gt;"COMPOSICAO",#REF!&lt;&gt;"INSUMO",#REF!&lt;&gt;"")</formula>
    </cfRule>
    <cfRule type="expression" dxfId="58" priority="60" stopIfTrue="1">
      <formula>AND(OR(#REF!="COMPOSICAO",#REF!="INSUMO",#REF!&lt;&gt;""),#REF!&lt;&gt;"")</formula>
    </cfRule>
  </conditionalFormatting>
  <conditionalFormatting sqref="B577:B578">
    <cfRule type="expression" dxfId="57" priority="57" stopIfTrue="1">
      <formula>AND(#REF!&lt;&gt;"COMPOSICAO",#REF!&lt;&gt;"INSUMO",#REF!&lt;&gt;"")</formula>
    </cfRule>
    <cfRule type="expression" dxfId="56" priority="58" stopIfTrue="1">
      <formula>AND(OR(#REF!="COMPOSICAO",#REF!="INSUMO",#REF!&lt;&gt;""),#REF!&lt;&gt;"")</formula>
    </cfRule>
  </conditionalFormatting>
  <conditionalFormatting sqref="C577:C578">
    <cfRule type="expression" dxfId="55" priority="55" stopIfTrue="1">
      <formula>AND(#REF!&lt;&gt;"COMPOSICAO",#REF!&lt;&gt;"INSUMO",#REF!&lt;&gt;"")</formula>
    </cfRule>
    <cfRule type="expression" dxfId="54" priority="56" stopIfTrue="1">
      <formula>AND(OR(#REF!="COMPOSICAO",#REF!="INSUMO",#REF!&lt;&gt;""),#REF!&lt;&gt;"")</formula>
    </cfRule>
  </conditionalFormatting>
  <conditionalFormatting sqref="B579">
    <cfRule type="expression" dxfId="53" priority="53" stopIfTrue="1">
      <formula>AND(#REF!&lt;&gt;"COMPOSICAO",#REF!&lt;&gt;"INSUMO",#REF!&lt;&gt;"")</formula>
    </cfRule>
    <cfRule type="expression" dxfId="52" priority="54" stopIfTrue="1">
      <formula>AND(OR(#REF!="COMPOSICAO",#REF!="INSUMO",#REF!&lt;&gt;""),#REF!&lt;&gt;"")</formula>
    </cfRule>
  </conditionalFormatting>
  <conditionalFormatting sqref="C579">
    <cfRule type="expression" dxfId="51" priority="51" stopIfTrue="1">
      <formula>AND(#REF!&lt;&gt;"COMPOSICAO",#REF!&lt;&gt;"INSUMO",#REF!&lt;&gt;"")</formula>
    </cfRule>
    <cfRule type="expression" dxfId="50" priority="52" stopIfTrue="1">
      <formula>AND(OR(#REF!="COMPOSICAO",#REF!="INSUMO",#REF!&lt;&gt;""),#REF!&lt;&gt;"")</formula>
    </cfRule>
  </conditionalFormatting>
  <conditionalFormatting sqref="D575">
    <cfRule type="expression" dxfId="49" priority="49" stopIfTrue="1">
      <formula>AND(#REF!&lt;&gt;"COMPOSICAO",#REF!&lt;&gt;"INSUMO",#REF!&lt;&gt;"")</formula>
    </cfRule>
    <cfRule type="expression" dxfId="48" priority="50" stopIfTrue="1">
      <formula>AND(OR(#REF!="COMPOSICAO",#REF!="INSUMO",#REF!&lt;&gt;""),#REF!&lt;&gt;"")</formula>
    </cfRule>
  </conditionalFormatting>
  <conditionalFormatting sqref="D577">
    <cfRule type="expression" dxfId="47" priority="47" stopIfTrue="1">
      <formula>AND(#REF!&lt;&gt;"COMPOSICAO",#REF!&lt;&gt;"INSUMO",#REF!&lt;&gt;"")</formula>
    </cfRule>
    <cfRule type="expression" dxfId="46" priority="48" stopIfTrue="1">
      <formula>AND(OR(#REF!="COMPOSICAO",#REF!="INSUMO",#REF!&lt;&gt;""),#REF!&lt;&gt;"")</formula>
    </cfRule>
  </conditionalFormatting>
  <conditionalFormatting sqref="D576">
    <cfRule type="expression" dxfId="45" priority="45" stopIfTrue="1">
      <formula>AND(#REF!&lt;&gt;"COMPOSICAO",#REF!&lt;&gt;"INSUMO",#REF!&lt;&gt;"")</formula>
    </cfRule>
    <cfRule type="expression" dxfId="44" priority="46" stopIfTrue="1">
      <formula>AND(OR(#REF!="COMPOSICAO",#REF!="INSUMO",#REF!&lt;&gt;""),#REF!&lt;&gt;"")</formula>
    </cfRule>
  </conditionalFormatting>
  <conditionalFormatting sqref="A595:B595">
    <cfRule type="expression" dxfId="43" priority="37" stopIfTrue="1">
      <formula>AND(#REF!&lt;&gt;"COMPOSICAO",#REF!&lt;&gt;"INSUMO",#REF!&lt;&gt;"")</formula>
    </cfRule>
    <cfRule type="expression" dxfId="42" priority="38" stopIfTrue="1">
      <formula>AND(OR(#REF!="COMPOSICAO",#REF!="INSUMO",#REF!&lt;&gt;""),#REF!&lt;&gt;"")</formula>
    </cfRule>
  </conditionalFormatting>
  <conditionalFormatting sqref="C585">
    <cfRule type="expression" dxfId="41" priority="39" stopIfTrue="1">
      <formula>AND(#REF!&lt;&gt;"COMPOSICAO",#REF!&lt;&gt;"INSUMO",#REF!&lt;&gt;"")</formula>
    </cfRule>
    <cfRule type="expression" dxfId="40" priority="40" stopIfTrue="1">
      <formula>AND(OR(#REF!="COMPOSICAO",#REF!="INSUMO",#REF!&lt;&gt;""),#REF!&lt;&gt;"")</formula>
    </cfRule>
  </conditionalFormatting>
  <conditionalFormatting sqref="A586:D586">
    <cfRule type="expression" dxfId="39" priority="41" stopIfTrue="1">
      <formula>AND(#REF!&lt;&gt;"COMPOSICAO",#REF!&lt;&gt;"INSUMO",#REF!&lt;&gt;"")</formula>
    </cfRule>
    <cfRule type="expression" dxfId="38" priority="42" stopIfTrue="1">
      <formula>AND(OR(#REF!="COMPOSICAO",#REF!="INSUMO",#REF!&lt;&gt;""),#REF!&lt;&gt;"")</formula>
    </cfRule>
  </conditionalFormatting>
  <conditionalFormatting sqref="C595">
    <cfRule type="expression" dxfId="37" priority="35" stopIfTrue="1">
      <formula>AND(#REF!&lt;&gt;"COMPOSICAO",#REF!&lt;&gt;"INSUMO",#REF!&lt;&gt;"")</formula>
    </cfRule>
    <cfRule type="expression" dxfId="36" priority="36" stopIfTrue="1">
      <formula>AND(OR(#REF!="COMPOSICAO",#REF!="INSUMO",#REF!&lt;&gt;""),#REF!&lt;&gt;"")</formula>
    </cfRule>
  </conditionalFormatting>
  <conditionalFormatting sqref="E586:F595 D594:D595">
    <cfRule type="expression" dxfId="35" priority="43" stopIfTrue="1">
      <formula>AND(#REF!&lt;&gt;"COMPOSICAO",#REF!&lt;&gt;"INSUMO",#REF!&lt;&gt;"")</formula>
    </cfRule>
    <cfRule type="expression" dxfId="34" priority="44" stopIfTrue="1">
      <formula>AND(OR(#REF!="COMPOSICAO",#REF!="INSUMO",#REF!&lt;&gt;""),#REF!&lt;&gt;"")</formula>
    </cfRule>
  </conditionalFormatting>
  <conditionalFormatting sqref="A585:B585">
    <cfRule type="expression" dxfId="33" priority="33" stopIfTrue="1">
      <formula>AND(#REF!&lt;&gt;"COMPOSICAO",#REF!&lt;&gt;"INSUMO",#REF!&lt;&gt;"")</formula>
    </cfRule>
    <cfRule type="expression" dxfId="32" priority="34" stopIfTrue="1">
      <formula>AND(OR(#REF!="COMPOSICAO",#REF!="INSUMO",#REF!&lt;&gt;""),#REF!&lt;&gt;"")</formula>
    </cfRule>
  </conditionalFormatting>
  <conditionalFormatting sqref="D588:D589 D593">
    <cfRule type="expression" dxfId="31" priority="31" stopIfTrue="1">
      <formula>AND(#REF!&lt;&gt;"COMPOSICAO",#REF!&lt;&gt;"INSUMO",#REF!&lt;&gt;"")</formula>
    </cfRule>
    <cfRule type="expression" dxfId="30" priority="32" stopIfTrue="1">
      <formula>AND(OR(#REF!="COMPOSICAO",#REF!="INSUMO",#REF!&lt;&gt;""),#REF!&lt;&gt;"")</formula>
    </cfRule>
  </conditionalFormatting>
  <conditionalFormatting sqref="D587:D588">
    <cfRule type="expression" dxfId="29" priority="29" stopIfTrue="1">
      <formula>AND(#REF!&lt;&gt;"COMPOSICAO",#REF!&lt;&gt;"INSUMO",#REF!&lt;&gt;"")</formula>
    </cfRule>
    <cfRule type="expression" dxfId="28" priority="30" stopIfTrue="1">
      <formula>AND(OR(#REF!="COMPOSICAO",#REF!="INSUMO",#REF!&lt;&gt;""),#REF!&lt;&gt;"")</formula>
    </cfRule>
  </conditionalFormatting>
  <conditionalFormatting sqref="B587:B588">
    <cfRule type="expression" dxfId="27" priority="27" stopIfTrue="1">
      <formula>AND(#REF!&lt;&gt;"COMPOSICAO",#REF!&lt;&gt;"INSUMO",#REF!&lt;&gt;"")</formula>
    </cfRule>
    <cfRule type="expression" dxfId="26" priority="28" stopIfTrue="1">
      <formula>AND(OR(#REF!="COMPOSICAO",#REF!="INSUMO",#REF!&lt;&gt;""),#REF!&lt;&gt;"")</formula>
    </cfRule>
  </conditionalFormatting>
  <conditionalFormatting sqref="C587:C591">
    <cfRule type="expression" dxfId="25" priority="25" stopIfTrue="1">
      <formula>AND(#REF!&lt;&gt;"COMPOSICAO",#REF!&lt;&gt;"INSUMO",#REF!&lt;&gt;"")</formula>
    </cfRule>
    <cfRule type="expression" dxfId="24" priority="26" stopIfTrue="1">
      <formula>AND(OR(#REF!="COMPOSICAO",#REF!="INSUMO",#REF!&lt;&gt;""),#REF!&lt;&gt;"")</formula>
    </cfRule>
  </conditionalFormatting>
  <conditionalFormatting sqref="B587:B591">
    <cfRule type="expression" dxfId="23" priority="23" stopIfTrue="1">
      <formula>AND(#REF!&lt;&gt;"COMPOSICAO",#REF!&lt;&gt;"INSUMO",#REF!&lt;&gt;"")</formula>
    </cfRule>
    <cfRule type="expression" dxfId="22" priority="24" stopIfTrue="1">
      <formula>AND(OR(#REF!="COMPOSICAO",#REF!="INSUMO",#REF!&lt;&gt;""),#REF!&lt;&gt;"")</formula>
    </cfRule>
  </conditionalFormatting>
  <conditionalFormatting sqref="C587:C591">
    <cfRule type="expression" dxfId="21" priority="21" stopIfTrue="1">
      <formula>AND(#REF!&lt;&gt;"COMPOSICAO",#REF!&lt;&gt;"INSUMO",#REF!&lt;&gt;"")</formula>
    </cfRule>
    <cfRule type="expression" dxfId="20" priority="22" stopIfTrue="1">
      <formula>AND(OR(#REF!="COMPOSICAO",#REF!="INSUMO",#REF!&lt;&gt;""),#REF!&lt;&gt;"")</formula>
    </cfRule>
  </conditionalFormatting>
  <conditionalFormatting sqref="B589:B591">
    <cfRule type="expression" dxfId="19" priority="19" stopIfTrue="1">
      <formula>AND(#REF!&lt;&gt;"COMPOSICAO",#REF!&lt;&gt;"INSUMO",#REF!&lt;&gt;"")</formula>
    </cfRule>
    <cfRule type="expression" dxfId="18" priority="20" stopIfTrue="1">
      <formula>AND(OR(#REF!="COMPOSICAO",#REF!="INSUMO",#REF!&lt;&gt;""),#REF!&lt;&gt;"")</formula>
    </cfRule>
  </conditionalFormatting>
  <conditionalFormatting sqref="B592:B593">
    <cfRule type="expression" dxfId="17" priority="17" stopIfTrue="1">
      <formula>AND(#REF!&lt;&gt;"COMPOSICAO",#REF!&lt;&gt;"INSUMO",#REF!&lt;&gt;"")</formula>
    </cfRule>
    <cfRule type="expression" dxfId="16" priority="18" stopIfTrue="1">
      <formula>AND(OR(#REF!="COMPOSICAO",#REF!="INSUMO",#REF!&lt;&gt;""),#REF!&lt;&gt;"")</formula>
    </cfRule>
  </conditionalFormatting>
  <conditionalFormatting sqref="C592:C593">
    <cfRule type="expression" dxfId="15" priority="15" stopIfTrue="1">
      <formula>AND(#REF!&lt;&gt;"COMPOSICAO",#REF!&lt;&gt;"INSUMO",#REF!&lt;&gt;"")</formula>
    </cfRule>
    <cfRule type="expression" dxfId="14" priority="16" stopIfTrue="1">
      <formula>AND(OR(#REF!="COMPOSICAO",#REF!="INSUMO",#REF!&lt;&gt;""),#REF!&lt;&gt;"")</formula>
    </cfRule>
  </conditionalFormatting>
  <conditionalFormatting sqref="B594">
    <cfRule type="expression" dxfId="13" priority="13" stopIfTrue="1">
      <formula>AND(#REF!&lt;&gt;"COMPOSICAO",#REF!&lt;&gt;"INSUMO",#REF!&lt;&gt;"")</formula>
    </cfRule>
    <cfRule type="expression" dxfId="12" priority="14" stopIfTrue="1">
      <formula>AND(OR(#REF!="COMPOSICAO",#REF!="INSUMO",#REF!&lt;&gt;""),#REF!&lt;&gt;"")</formula>
    </cfRule>
  </conditionalFormatting>
  <conditionalFormatting sqref="C594">
    <cfRule type="expression" dxfId="11" priority="11" stopIfTrue="1">
      <formula>AND(#REF!&lt;&gt;"COMPOSICAO",#REF!&lt;&gt;"INSUMO",#REF!&lt;&gt;"")</formula>
    </cfRule>
    <cfRule type="expression" dxfId="10" priority="12" stopIfTrue="1">
      <formula>AND(OR(#REF!="COMPOSICAO",#REF!="INSUMO",#REF!&lt;&gt;""),#REF!&lt;&gt;"")</formula>
    </cfRule>
  </conditionalFormatting>
  <conditionalFormatting sqref="D590">
    <cfRule type="expression" dxfId="9" priority="9" stopIfTrue="1">
      <formula>AND(#REF!&lt;&gt;"COMPOSICAO",#REF!&lt;&gt;"INSUMO",#REF!&lt;&gt;"")</formula>
    </cfRule>
    <cfRule type="expression" dxfId="8" priority="10" stopIfTrue="1">
      <formula>AND(OR(#REF!="COMPOSICAO",#REF!="INSUMO",#REF!&lt;&gt;""),#REF!&lt;&gt;"")</formula>
    </cfRule>
  </conditionalFormatting>
  <conditionalFormatting sqref="D592">
    <cfRule type="expression" dxfId="7" priority="7" stopIfTrue="1">
      <formula>AND(#REF!&lt;&gt;"COMPOSICAO",#REF!&lt;&gt;"INSUMO",#REF!&lt;&gt;"")</formula>
    </cfRule>
    <cfRule type="expression" dxfId="6" priority="8" stopIfTrue="1">
      <formula>AND(OR(#REF!="COMPOSICAO",#REF!="INSUMO",#REF!&lt;&gt;""),#REF!&lt;&gt;"")</formula>
    </cfRule>
  </conditionalFormatting>
  <conditionalFormatting sqref="D591">
    <cfRule type="expression" dxfId="5" priority="5" stopIfTrue="1">
      <formula>AND(#REF!&lt;&gt;"COMPOSICAO",#REF!&lt;&gt;"INSUMO",#REF!&lt;&gt;"")</formula>
    </cfRule>
    <cfRule type="expression" dxfId="4" priority="6" stopIfTrue="1">
      <formula>AND(OR(#REF!="COMPOSICAO",#REF!="INSUMO",#REF!&lt;&gt;""),#REF!&lt;&gt;"")</formula>
    </cfRule>
  </conditionalFormatting>
  <conditionalFormatting sqref="B406:B407">
    <cfRule type="expression" dxfId="3" priority="3" stopIfTrue="1">
      <formula>AND(#REF!&lt;&gt;"COMPOSICAO",#REF!&lt;&gt;"INSUMO",#REF!&lt;&gt;"")</formula>
    </cfRule>
    <cfRule type="expression" dxfId="2" priority="4" stopIfTrue="1">
      <formula>AND(OR(#REF!="COMPOSICAO",#REF!="INSUMO",#REF!&lt;&gt;""),#REF!&lt;&gt;"")</formula>
    </cfRule>
  </conditionalFormatting>
  <conditionalFormatting sqref="C406:C407">
    <cfRule type="expression" dxfId="1" priority="1" stopIfTrue="1">
      <formula>AND(#REF!&lt;&gt;"COMPOSICAO",#REF!&lt;&gt;"INSUMO",#REF!&lt;&gt;"")</formula>
    </cfRule>
    <cfRule type="expression" dxfId="0" priority="2" stopIfTrue="1">
      <formula>AND(OR(#REF!="COMPOSICAO",#REF!="INSUMO",#REF!&lt;&gt;""),#REF!&lt;&gt;"")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GALERIAS DE ÁGUAS PLUVIAIS</vt:lpstr>
      <vt:lpstr>CONTENÇÕES</vt:lpstr>
      <vt:lpstr>TERRAPLENAGEM</vt:lpstr>
      <vt:lpstr>PAVIMENTAÇÃO</vt:lpstr>
      <vt:lpstr>SINALIZAÇÃO</vt:lpstr>
      <vt:lpstr>PAISAGISMO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Levis de Bittencourt</dc:creator>
  <cp:lastModifiedBy>Humberto Levis de Bittencourt</cp:lastModifiedBy>
  <dcterms:created xsi:type="dcterms:W3CDTF">2024-06-26T18:55:04Z</dcterms:created>
  <dcterms:modified xsi:type="dcterms:W3CDTF">2024-10-31T19:29:42Z</dcterms:modified>
</cp:coreProperties>
</file>