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ernandalmeida\Downloads\"/>
    </mc:Choice>
  </mc:AlternateContent>
  <xr:revisionPtr revIDLastSave="0" documentId="8_{B19F9275-7359-4F9C-89B7-60229942D7E0}" xr6:coauthVersionLast="47" xr6:coauthVersionMax="47" xr10:uidLastSave="{00000000-0000-0000-0000-000000000000}"/>
  <bookViews>
    <workbookView xWindow="-120" yWindow="-120" windowWidth="29040" windowHeight="15840" tabRatio="844" xr2:uid="{00000000-000D-0000-FFFF-FFFF00000000}"/>
  </bookViews>
  <sheets>
    <sheet name="ORIENTAÇÕES GERAIS" sheetId="8" r:id="rId1"/>
    <sheet name="Plano de Aplicação" sheetId="1" r:id="rId2"/>
    <sheet name="Itens de Consumo e Serviços" sheetId="7" state="hidden" r:id="rId3"/>
    <sheet name="Planilha de Pessoal" sheetId="2" r:id="rId4"/>
    <sheet name="Planilha Equip.Material Perm." sheetId="3" r:id="rId5"/>
    <sheet name="Planilha Obras.Instalações" sheetId="4" r:id="rId6"/>
    <sheet name="Planilha de Custos Indiretos" sheetId="9" r:id="rId7"/>
    <sheet name="Etapas e Fases" sheetId="5" r:id="rId8"/>
    <sheet name="Cronograma Desembolso" sheetId="6" r:id="rId9"/>
  </sheets>
  <definedNames>
    <definedName name="_xlnm.Print_Area" localSheetId="8">'Cronograma Desembolso'!$A$1:$D$23</definedName>
    <definedName name="_xlnm.Print_Area" localSheetId="7">'Etapas e Fases'!$A$1:$E$20</definedName>
    <definedName name="_xlnm.Print_Area" localSheetId="6">'Planilha de Custos Indiretos'!$A$1:$C$29</definedName>
    <definedName name="_xlnm.Print_Area" localSheetId="3">'Planilha de Pessoal'!$A$1:$X$28</definedName>
    <definedName name="_xlnm.Print_Area" localSheetId="4">'Planilha Equip.Material Perm.'!$A$1:$D$13</definedName>
    <definedName name="_xlnm.Print_Area" localSheetId="5">'Planilha Obras.Instalações'!$A$1:$D$12</definedName>
    <definedName name="_xlnm.Print_Area" localSheetId="1">'Plano de Aplicação'!$A$1:$C$47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E17" i="2"/>
  <c r="F17" i="2"/>
  <c r="O17" i="2"/>
  <c r="Q17" i="2"/>
  <c r="S17" i="2"/>
  <c r="W17" i="2"/>
  <c r="E16" i="2"/>
  <c r="F16" i="2"/>
  <c r="O16" i="2"/>
  <c r="Q16" i="2"/>
  <c r="S16" i="2"/>
  <c r="W16" i="2"/>
  <c r="F5" i="2"/>
  <c r="F6" i="2"/>
  <c r="F7" i="2"/>
  <c r="F8" i="2"/>
  <c r="F9" i="2"/>
  <c r="F10" i="2"/>
  <c r="F11" i="2"/>
  <c r="F12" i="2"/>
  <c r="F13" i="2"/>
  <c r="F14" i="2"/>
  <c r="F15" i="2"/>
  <c r="F18" i="2" l="1"/>
  <c r="G17" i="2"/>
  <c r="P17" i="2" s="1"/>
  <c r="R17" i="2"/>
  <c r="I17" i="2"/>
  <c r="J17" i="2" s="1"/>
  <c r="L17" i="2" s="1"/>
  <c r="N17" i="2" s="1"/>
  <c r="G16" i="2"/>
  <c r="P16" i="2" s="1"/>
  <c r="R16" i="2"/>
  <c r="I16" i="2"/>
  <c r="J16" i="2" s="1"/>
  <c r="L16" i="2" s="1"/>
  <c r="N16" i="2" s="1"/>
  <c r="E15" i="2"/>
  <c r="G15" i="2" s="1"/>
  <c r="O15" i="2"/>
  <c r="Q15" i="2"/>
  <c r="S15" i="2"/>
  <c r="W15" i="2"/>
  <c r="T17" i="2" l="1"/>
  <c r="U17" i="2" s="1"/>
  <c r="V17" i="2" s="1"/>
  <c r="X17" i="2" s="1"/>
  <c r="T16" i="2"/>
  <c r="U16" i="2" s="1"/>
  <c r="V16" i="2" s="1"/>
  <c r="X16" i="2" s="1"/>
  <c r="P15" i="2"/>
  <c r="R15" i="2"/>
  <c r="T15" i="2"/>
  <c r="I15" i="2"/>
  <c r="J15" i="2" s="1"/>
  <c r="L15" i="2" s="1"/>
  <c r="N15" i="2" s="1"/>
  <c r="A8" i="9"/>
  <c r="A8" i="6"/>
  <c r="A8" i="5"/>
  <c r="A7" i="5"/>
  <c r="A2" i="5"/>
  <c r="C39" i="1"/>
  <c r="E14" i="2"/>
  <c r="O14" i="2"/>
  <c r="Q14" i="2"/>
  <c r="S14" i="2"/>
  <c r="W14" i="2"/>
  <c r="C38" i="1"/>
  <c r="C37" i="1"/>
  <c r="C34" i="1"/>
  <c r="C33" i="1"/>
  <c r="E13" i="2"/>
  <c r="O13" i="2"/>
  <c r="Q13" i="2"/>
  <c r="S13" i="2"/>
  <c r="W13" i="2"/>
  <c r="A7" i="9"/>
  <c r="A28" i="9"/>
  <c r="E5" i="2"/>
  <c r="E12" i="2"/>
  <c r="G12" i="2" s="1"/>
  <c r="O12" i="2"/>
  <c r="Q12" i="2"/>
  <c r="S12" i="2"/>
  <c r="W12" i="2"/>
  <c r="A6" i="9"/>
  <c r="D6" i="4"/>
  <c r="G14" i="2" l="1"/>
  <c r="R14" i="2" s="1"/>
  <c r="U15" i="2"/>
  <c r="V15" i="2" s="1"/>
  <c r="X15" i="2" s="1"/>
  <c r="P14" i="2"/>
  <c r="G13" i="2"/>
  <c r="P13" i="2" s="1"/>
  <c r="R12" i="2"/>
  <c r="I12" i="2"/>
  <c r="J12" i="2" s="1"/>
  <c r="L12" i="2" s="1"/>
  <c r="N12" i="2" s="1"/>
  <c r="P12" i="2"/>
  <c r="T12" i="2"/>
  <c r="B23" i="9"/>
  <c r="C19" i="9"/>
  <c r="A5" i="9"/>
  <c r="A4" i="9"/>
  <c r="E11" i="2"/>
  <c r="O11" i="2"/>
  <c r="Q11" i="2"/>
  <c r="S11" i="2"/>
  <c r="W11" i="2"/>
  <c r="E10" i="2"/>
  <c r="O10" i="2"/>
  <c r="Q10" i="2"/>
  <c r="S10" i="2"/>
  <c r="W10" i="2"/>
  <c r="B13" i="5"/>
  <c r="C16" i="6"/>
  <c r="C29" i="1"/>
  <c r="E9" i="2"/>
  <c r="O9" i="2"/>
  <c r="Q9" i="2"/>
  <c r="S9" i="2"/>
  <c r="W9" i="2"/>
  <c r="E8" i="2"/>
  <c r="O8" i="2"/>
  <c r="Q8" i="2"/>
  <c r="S8" i="2"/>
  <c r="W8" i="2"/>
  <c r="E7" i="2"/>
  <c r="O7" i="2"/>
  <c r="Q7" i="2"/>
  <c r="S7" i="2"/>
  <c r="W7" i="2"/>
  <c r="E6" i="2"/>
  <c r="O6" i="2"/>
  <c r="Q6" i="2"/>
  <c r="S6" i="2"/>
  <c r="W6" i="2"/>
  <c r="O5" i="2"/>
  <c r="Q5" i="2"/>
  <c r="S5" i="2"/>
  <c r="W5" i="2"/>
  <c r="W18" i="2"/>
  <c r="D7" i="1"/>
  <c r="D6" i="1"/>
  <c r="C22" i="1" s="1"/>
  <c r="D5" i="1"/>
  <c r="D4" i="1"/>
  <c r="C12" i="1" s="1"/>
  <c r="D13" i="6"/>
  <c r="A7" i="6"/>
  <c r="A2" i="6"/>
  <c r="C13" i="1"/>
  <c r="A3" i="5" s="1"/>
  <c r="A22" i="6"/>
  <c r="A19" i="5"/>
  <c r="A11" i="4"/>
  <c r="A12" i="3"/>
  <c r="A27" i="2"/>
  <c r="A18" i="6"/>
  <c r="A15" i="5"/>
  <c r="C7" i="4"/>
  <c r="C8" i="3"/>
  <c r="W23" i="2"/>
  <c r="B42" i="1"/>
  <c r="D5" i="3"/>
  <c r="D6" i="3"/>
  <c r="E18" i="2" l="1"/>
  <c r="I13" i="2"/>
  <c r="J13" i="2" s="1"/>
  <c r="L13" i="2" s="1"/>
  <c r="N13" i="2" s="1"/>
  <c r="T14" i="2"/>
  <c r="U14" i="2" s="1"/>
  <c r="V14" i="2" s="1"/>
  <c r="X14" i="2" s="1"/>
  <c r="R13" i="2"/>
  <c r="G9" i="2"/>
  <c r="R9" i="2" s="1"/>
  <c r="T13" i="2"/>
  <c r="I14" i="2"/>
  <c r="J14" i="2" s="1"/>
  <c r="L14" i="2" s="1"/>
  <c r="N14" i="2" s="1"/>
  <c r="A6" i="6"/>
  <c r="C30" i="1"/>
  <c r="C17" i="1"/>
  <c r="C18" i="1"/>
  <c r="D7" i="4"/>
  <c r="C10" i="1"/>
  <c r="C11" i="1"/>
  <c r="U12" i="2"/>
  <c r="V12" i="2" s="1"/>
  <c r="X12" i="2" s="1"/>
  <c r="C8" i="1"/>
  <c r="C9" i="1"/>
  <c r="G10" i="2"/>
  <c r="I10" i="2" s="1"/>
  <c r="J10" i="2" s="1"/>
  <c r="L10" i="2" s="1"/>
  <c r="N10" i="2" s="1"/>
  <c r="G11" i="2"/>
  <c r="R11" i="2" s="1"/>
  <c r="D7" i="3"/>
  <c r="G8" i="2"/>
  <c r="T8" i="2" s="1"/>
  <c r="C27" i="1"/>
  <c r="C26" i="1" s="1"/>
  <c r="G5" i="2"/>
  <c r="R5" i="2" s="1"/>
  <c r="I9" i="2"/>
  <c r="J9" i="2" s="1"/>
  <c r="L9" i="2" s="1"/>
  <c r="N9" i="2" s="1"/>
  <c r="G6" i="2"/>
  <c r="T6" i="2" s="1"/>
  <c r="I8" i="2"/>
  <c r="J8" i="2" s="1"/>
  <c r="L8" i="2" s="1"/>
  <c r="N8" i="2" s="1"/>
  <c r="G7" i="2"/>
  <c r="R7" i="2" s="1"/>
  <c r="C21" i="1"/>
  <c r="C16" i="1"/>
  <c r="A6" i="5"/>
  <c r="A3" i="6"/>
  <c r="B18" i="6"/>
  <c r="B15" i="5"/>
  <c r="D8" i="3"/>
  <c r="X23" i="2"/>
  <c r="U13" i="2" l="1"/>
  <c r="V13" i="2" s="1"/>
  <c r="X13" i="2" s="1"/>
  <c r="P9" i="2"/>
  <c r="T9" i="2"/>
  <c r="P10" i="2"/>
  <c r="T10" i="2"/>
  <c r="P11" i="2"/>
  <c r="P7" i="2"/>
  <c r="R10" i="2"/>
  <c r="D19" i="2"/>
  <c r="D20" i="2" s="1"/>
  <c r="C24" i="1" s="1"/>
  <c r="T11" i="2"/>
  <c r="U11" i="2" s="1"/>
  <c r="V11" i="2" s="1"/>
  <c r="X11" i="2" s="1"/>
  <c r="R8" i="2"/>
  <c r="I11" i="2"/>
  <c r="J11" i="2" s="1"/>
  <c r="L11" i="2" s="1"/>
  <c r="N11" i="2" s="1"/>
  <c r="P8" i="2"/>
  <c r="P5" i="2"/>
  <c r="T5" i="2"/>
  <c r="I5" i="2"/>
  <c r="J5" i="2" s="1"/>
  <c r="L5" i="2" s="1"/>
  <c r="N5" i="2" s="1"/>
  <c r="P6" i="2"/>
  <c r="I6" i="2"/>
  <c r="J6" i="2" s="1"/>
  <c r="L6" i="2" s="1"/>
  <c r="N6" i="2" s="1"/>
  <c r="R6" i="2"/>
  <c r="T7" i="2"/>
  <c r="I7" i="2"/>
  <c r="J7" i="2" s="1"/>
  <c r="L7" i="2" s="1"/>
  <c r="N7" i="2" s="1"/>
  <c r="A5" i="6"/>
  <c r="C28" i="1"/>
  <c r="A5" i="5"/>
  <c r="U9" i="2" l="1"/>
  <c r="V9" i="2" s="1"/>
  <c r="X9" i="2" s="1"/>
  <c r="U10" i="2"/>
  <c r="V10" i="2" s="1"/>
  <c r="X10" i="2" s="1"/>
  <c r="U7" i="2"/>
  <c r="V7" i="2" s="1"/>
  <c r="X7" i="2" s="1"/>
  <c r="U8" i="2"/>
  <c r="V8" i="2" s="1"/>
  <c r="X8" i="2" s="1"/>
  <c r="U5" i="2"/>
  <c r="U6" i="2"/>
  <c r="V6" i="2" s="1"/>
  <c r="X6" i="2" s="1"/>
  <c r="U18" i="2" l="1"/>
  <c r="V5" i="2"/>
  <c r="V19" i="2" s="1"/>
  <c r="U19" i="2"/>
  <c r="U20" i="2" s="1"/>
  <c r="C25" i="1" s="1"/>
  <c r="C23" i="1" s="1"/>
  <c r="X5" i="2" l="1"/>
  <c r="X19" i="2" s="1"/>
  <c r="X20" i="2"/>
  <c r="A4" i="5"/>
  <c r="C13" i="5" s="1"/>
  <c r="A4" i="6"/>
  <c r="D16" i="6" s="1"/>
  <c r="C5" i="1"/>
  <c r="C40" i="1" s="1"/>
  <c r="D12" i="6" l="1"/>
  <c r="B16" i="6" l="1"/>
  <c r="A14" i="6"/>
</calcChain>
</file>

<file path=xl/sharedStrings.xml><?xml version="1.0" encoding="utf-8"?>
<sst xmlns="http://schemas.openxmlformats.org/spreadsheetml/2006/main" count="309" uniqueCount="260">
  <si>
    <t>PLANO DE APLICAÇÃO</t>
  </si>
  <si>
    <t>DESPESAS DE CUSTEIO</t>
  </si>
  <si>
    <t>1.2</t>
  </si>
  <si>
    <t>1.3</t>
  </si>
  <si>
    <t>1.3.1</t>
  </si>
  <si>
    <t>1.3.2</t>
  </si>
  <si>
    <t>1.1</t>
  </si>
  <si>
    <t>1.2.1</t>
  </si>
  <si>
    <t>1.2.2</t>
  </si>
  <si>
    <t>DESPESAS DE INVESTIMENTO</t>
  </si>
  <si>
    <t>2.1</t>
  </si>
  <si>
    <t>2.2</t>
  </si>
  <si>
    <t>2.3</t>
  </si>
  <si>
    <t>Item</t>
  </si>
  <si>
    <t>Especificação</t>
  </si>
  <si>
    <t>Valor</t>
  </si>
  <si>
    <t>OSC:</t>
  </si>
  <si>
    <t>CNPJ:</t>
  </si>
  <si>
    <t>SALÁRIO BASE</t>
  </si>
  <si>
    <t>13º</t>
  </si>
  <si>
    <t>Base para INSS, FGTS e PIS)</t>
  </si>
  <si>
    <t>Alíquota INSS Func</t>
  </si>
  <si>
    <t>Valor Desconto INSS func</t>
  </si>
  <si>
    <t>Valor base p/IR</t>
  </si>
  <si>
    <t>Alíquota IR</t>
  </si>
  <si>
    <t>Valor IR</t>
  </si>
  <si>
    <t>Parcela a deduzir do Valor de IR</t>
  </si>
  <si>
    <t>Valor Desconto de IR</t>
  </si>
  <si>
    <t>Alíquota FGTS</t>
  </si>
  <si>
    <t>Alíquota de INSS Patronal + terceiros</t>
  </si>
  <si>
    <t>Valor de de INSS Patronal + terceiros</t>
  </si>
  <si>
    <t>Valor PIS (1% sobre o salário)</t>
  </si>
  <si>
    <t>V.total mês</t>
  </si>
  <si>
    <t>Nº meses</t>
  </si>
  <si>
    <t>V. Total    (R$)</t>
  </si>
  <si>
    <t>Alíquota PIS</t>
  </si>
  <si>
    <t>ITEM</t>
  </si>
  <si>
    <t>QUANTIDADE</t>
  </si>
  <si>
    <t>VALOR UNITÁRIO</t>
  </si>
  <si>
    <t>VALOR TOTAL (R$)</t>
  </si>
  <si>
    <t>PLANILHA ORÇAMENTÁRIA EQUIPAMENTOS E MATERIAL PERMANENTE</t>
  </si>
  <si>
    <t>Total Geral (R$)</t>
  </si>
  <si>
    <t>METRAGEM</t>
  </si>
  <si>
    <t>DESCRITIVO</t>
  </si>
  <si>
    <t>Reforma dos vestiários com instalação de sistema de aquecimento, chuveiros e duas banheiras fixas com ducha manual.</t>
  </si>
  <si>
    <t>Exemplo: Reforma de vestiários</t>
  </si>
  <si>
    <t>Exemplo: Telhado</t>
  </si>
  <si>
    <t>Substituição das telhas e troca de forro para outro confeccionado em PVC.</t>
  </si>
  <si>
    <t>TOTAL GERAL (R$)</t>
  </si>
  <si>
    <t>ETAPAS/FASES DE EXECUÇÃO</t>
  </si>
  <si>
    <t>ETAPAS / FASES DE EXECUÇÃO</t>
  </si>
  <si>
    <t>PREVISÃO</t>
  </si>
  <si>
    <t>INÍCIO</t>
  </si>
  <si>
    <t>TÉRMINO</t>
  </si>
  <si>
    <t>Desenvolver o Plano de trabalho de acordo com metodologia específica e executar o plano de aplicação realizando despesas de:</t>
  </si>
  <si>
    <t>ETAPAS</t>
  </si>
  <si>
    <t>DESCRIÇÃO</t>
  </si>
  <si>
    <t>ÚNICA</t>
  </si>
  <si>
    <t>PARCELA</t>
  </si>
  <si>
    <t>VALOR A SER RECEBIDO</t>
  </si>
  <si>
    <t>DESPESAS</t>
  </si>
  <si>
    <t>CRONOGRAMA DE DESEMBOLSO</t>
  </si>
  <si>
    <t>CBO</t>
  </si>
  <si>
    <t>Declaramos para os devidos fins que os salários dos profissionais que atuarão no Plano de Trabalho, acima relacionados, estão compatíveis com a média de mercado.</t>
  </si>
  <si>
    <t>PLANILHA ORÇAMENTÁRIA DE PESSOAL</t>
  </si>
  <si>
    <t>Curitiba,</t>
  </si>
  <si>
    <t>PLANILHA ORÇAMENTÁRIA DE OBRAS E INSTALAÇÕES</t>
  </si>
  <si>
    <t>TOTAL GERAL DE DESPESAS</t>
  </si>
  <si>
    <t>Total Mensal</t>
  </si>
  <si>
    <t>Total Geral</t>
  </si>
  <si>
    <t>MATERIAL DE CONSUMO</t>
  </si>
  <si>
    <t>SERVIÇOS DE TERCEIROS</t>
  </si>
  <si>
    <t>SERVIÇOS DE TERCEIROS - Pessoa Jurídica</t>
  </si>
  <si>
    <t>SERVIÇOS DE TERCEIROS - Pessoa Física</t>
  </si>
  <si>
    <t xml:space="preserve">EQUIPAMENTOS/MATERIAL PERMANENTE </t>
  </si>
  <si>
    <t>CONFORME PLANILHA ORÇAMENTÁRIA</t>
  </si>
  <si>
    <t>OBRAS E INSTALAÇÕES</t>
  </si>
  <si>
    <t>PESSOAL</t>
  </si>
  <si>
    <t>SALÁRIOS+13º+FÉRIAS (conforme Planilha Orçamentária)</t>
  </si>
  <si>
    <t>ENCARGOS (conforme Planilha Orçamentária)</t>
  </si>
  <si>
    <t>Representante Legal</t>
  </si>
  <si>
    <t>item</t>
  </si>
  <si>
    <t>código</t>
  </si>
  <si>
    <t>texto</t>
  </si>
  <si>
    <t>SERVIÇOS TERCEIROS GERAM EQUIPAMENTOS E/OU MATERIAL PERMANENTE</t>
  </si>
  <si>
    <t>--------------------------------------------------------------------------------------------------------------------------------------</t>
  </si>
  <si>
    <t>ENCARGOS SOCIAIS (FGTS+INSS Patronal+terc.+PIS)</t>
  </si>
  <si>
    <t>Valor FGTS (8% sobre o salário)</t>
  </si>
  <si>
    <t>Executar o plano de aplicação realizando despesas de:</t>
  </si>
  <si>
    <t>Tipo de repasse</t>
  </si>
  <si>
    <t>Valor a receber</t>
  </si>
  <si>
    <t>Nº meses  de vigência</t>
  </si>
  <si>
    <t>EXECUÇÃO</t>
  </si>
  <si>
    <t>Material de Consumo</t>
  </si>
  <si>
    <t>MATERIAL EDUCATIVO E ESPORTIVO</t>
  </si>
  <si>
    <t>MATERIAL DE COPA E COZINHA</t>
  </si>
  <si>
    <t>COMBUSTÍVEIS E LUBRIFICANTES AUTOMOTIVOS</t>
  </si>
  <si>
    <t>GÊNEROS DE ALIMENTAÇÃO</t>
  </si>
  <si>
    <t>MATERIAL PARA FESTIVIDADES E HOMENAGENS</t>
  </si>
  <si>
    <t>MATERIAL DE EXPEDIENTE</t>
  </si>
  <si>
    <t>MATERIAL DE PROCESSAMENTO DE DADOS</t>
  </si>
  <si>
    <t>MATERIAL DE ACONDICIONAMENTO E EMBALAGEM</t>
  </si>
  <si>
    <t>MATERIAL DE CAMA, MESA E BANHO</t>
  </si>
  <si>
    <t>MATERIAL DE LIMPEZA E PRODUTOS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</si>
  <si>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</si>
  <si>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</si>
  <si>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</si>
  <si>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</si>
  <si>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PROTEÇÃO E SEGURANÇA</t>
  </si>
  <si>
    <t>MATERIAL PARA ÁUDIO, VÍDEO E FOTO</t>
  </si>
  <si>
    <t>MATERIAL PARA COMUNICAÇÕES</t>
  </si>
  <si>
    <t>SEMENTES, MUDAS DE PLANTAS E INSUMOS</t>
  </si>
  <si>
    <t>MATERIAL PARA MANUTENÇÃO DE VEÍCULOS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</si>
  <si>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</si>
  <si>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</si>
  <si>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</si>
  <si>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</si>
  <si>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</si>
  <si>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</si>
  <si>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</si>
  <si>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</si>
  <si>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Serviços de Terceiros Pessoa Física</t>
  </si>
  <si>
    <t>SERVIÇOS TÉCNICOS PROFISSIONAIS</t>
  </si>
  <si>
    <t>ESTAGIÁRIOS</t>
  </si>
  <si>
    <t>LOCAÇÃO DE IMÓVEIS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</si>
  <si>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</si>
  <si>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</si>
  <si>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</si>
  <si>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</si>
  <si>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</si>
  <si>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LIMPEZA E CONSERVAÇÃO</t>
  </si>
  <si>
    <t>SERVIÇOS DOMÉSTICOS</t>
  </si>
  <si>
    <t>SERVIÇOS DE COMUNICAÇÃO EM GERAL</t>
  </si>
  <si>
    <t>SERVIÇOS DE REABILITAÇÃO PROFISSIONAL</t>
  </si>
  <si>
    <t>SERVIÇOS DE ÁUDIO, VÍDEO E FOTO</t>
  </si>
  <si>
    <t>Serviços de Terceiros Pessoa Jurídica</t>
  </si>
  <si>
    <t>ASSINATURAS DE PERIÓDICOS E ANUIDADES</t>
  </si>
  <si>
    <t>MANUTENÇÃO DE SOFTWARE</t>
  </si>
  <si>
    <t>MANUTENÇÃO E CONSERVAÇÃO DE MÁQUINAS E EQUIPAMENTOS</t>
  </si>
  <si>
    <t>SERVIÇOS DE ENERGIA ELÉTRICA</t>
  </si>
  <si>
    <t>SERVIÇOS DE ÁGUA E ESGOTO</t>
  </si>
  <si>
    <t>SERVIÇOS DE GÁS</t>
  </si>
  <si>
    <t>SERVIÇOS DE PROCESSAMENTO DE DADOS</t>
  </si>
  <si>
    <t>CONFECÇÃO DE UNIFORMES, BANDEIRAS E FLÂMULAS</t>
  </si>
  <si>
    <t>CONFECÇÃO DE MATERIAL DE ACONDICIONAMENTO E EMBALAGEM</t>
  </si>
  <si>
    <t>VALE-TRANSPORTE</t>
  </si>
  <si>
    <t>VIGILÂNCIA OSTENSIVA/MONITORADA</t>
  </si>
  <si>
    <t>LIMPEZA E CONSERVAÇÃO</t>
  </si>
  <si>
    <t>SERVIÇOS DE CÓPIAS E REPRODUÇÃO DE DOCUMENTOS</t>
  </si>
  <si>
    <t>MANUTENÇÃO CONSERVAÇÃO DE EQUIPAMENTOS DE PROCESSAMENTO DE DADOS</t>
  </si>
  <si>
    <t>GÁS ENGARRAFADOS</t>
  </si>
  <si>
    <t>ALIMENTOS PARA ANIMAIS</t>
  </si>
  <si>
    <t>MATERIAL FAMACOLÓGICO</t>
  </si>
  <si>
    <t>MATERIAL ODONTOLÓGICO</t>
  </si>
  <si>
    <t>MATERIAL QUÍMICO</t>
  </si>
  <si>
    <t>MATERIAL DE CAÇA E PESCA</t>
  </si>
  <si>
    <t>MATERIAL LABORATORIAL</t>
  </si>
  <si>
    <t>MATERIAL HOSPITALAR</t>
  </si>
  <si>
    <t>SERVIÇOS MÉDICOS E ODONTOLÓGICOS</t>
  </si>
  <si>
    <t>SERVIÇOS DE REABIITAÇÃO PROFISSIONAL</t>
  </si>
  <si>
    <t>LOCAÇÃO DE SOFTWARES</t>
  </si>
  <si>
    <t>LOCAÇÃO DE MÁQUINAS E EQUIPAMENTOS</t>
  </si>
  <si>
    <t>SERVIÇO MÉDICO-HOSPITALAR, ODONTOLÓGICO E LABORATORIAIS</t>
  </si>
  <si>
    <t>SERVIÇOS DE TELECOMUNICAÇÕES</t>
  </si>
  <si>
    <t>SERVIÇOS DE MANOBRA E PATRULHAMENTO</t>
  </si>
  <si>
    <t>SERVIÇOS DE SOCORRO E SALVAMENTO</t>
  </si>
  <si>
    <t>SERVIÇOS GRÁFICOS</t>
  </si>
  <si>
    <t>AQUISIÇÃO DE SOFTWARE DE APLICAÇÃO</t>
  </si>
  <si>
    <t>Utilize os botões abaixo para adicionar ou excluir algum item:</t>
  </si>
  <si>
    <t>MATERIAL DE MANOBRA E PATRULHAMENTO</t>
  </si>
  <si>
    <t>MATERIAIS E MEDICAMENTOS PARA USO VETERINÁRIO</t>
  </si>
  <si>
    <t>Obs.: "não se aplica" significa que não há pevisão da despesa no Plano de Aplicação</t>
  </si>
  <si>
    <t>Coluna1</t>
  </si>
  <si>
    <t>Coluna2</t>
  </si>
  <si>
    <t>Coluna3</t>
  </si>
  <si>
    <t>Obs: está área não vai para impressão</t>
  </si>
  <si>
    <t>Alíquotas de FGTS</t>
  </si>
  <si>
    <t>Alíquotas de INSS Patronal</t>
  </si>
  <si>
    <t>Coluna4</t>
  </si>
  <si>
    <t>Coluna5</t>
  </si>
  <si>
    <t>Coluna6</t>
  </si>
  <si>
    <t>Coluna7</t>
  </si>
  <si>
    <t>0,00</t>
  </si>
  <si>
    <t>0,008</t>
  </si>
  <si>
    <t>Coluna9</t>
  </si>
  <si>
    <t>0,0010</t>
  </si>
  <si>
    <t>Coluna11</t>
  </si>
  <si>
    <t>0,0012</t>
  </si>
  <si>
    <t>Coluna13</t>
  </si>
  <si>
    <t>Coluna14</t>
  </si>
  <si>
    <t>Coluna15</t>
  </si>
  <si>
    <t>Coluna16</t>
  </si>
  <si>
    <t>Coluna17</t>
  </si>
  <si>
    <t>Coluna18</t>
  </si>
  <si>
    <t>Obs.: essa área não vai para impressão</t>
  </si>
  <si>
    <t>Utilize os botões abaixo para dicionar ou excluir algum item:</t>
  </si>
  <si>
    <t>Obs.: essa área não vai para a impressão</t>
  </si>
  <si>
    <t>ÚNICO</t>
  </si>
  <si>
    <t>PREZADA OSC, BEM VINDA A PLANILHA DE CADASTRO DE PLANO DE APLICAÇÃO E PLANILHAS</t>
  </si>
  <si>
    <t>ORIENTAÇÕES GERAIS</t>
  </si>
  <si>
    <r>
      <rPr>
        <b/>
        <sz val="11"/>
        <color rgb="FF002060"/>
        <rFont val="Calibri"/>
        <family val="2"/>
        <scheme val="minor"/>
      </rPr>
      <t>1º</t>
    </r>
    <r>
      <rPr>
        <sz val="11"/>
        <color rgb="FF002060"/>
        <rFont val="Calibri"/>
        <family val="2"/>
        <scheme val="minor"/>
      </rPr>
      <t xml:space="preserve"> Ao abrir o arquivo é necessário Habilitar Conteúdo</t>
    </r>
  </si>
  <si>
    <r>
      <rPr>
        <b/>
        <sz val="11"/>
        <color rgb="FF002060"/>
        <rFont val="Calibri"/>
        <family val="2"/>
        <scheme val="minor"/>
      </rPr>
      <t>2º</t>
    </r>
    <r>
      <rPr>
        <sz val="11"/>
        <color rgb="FF002060"/>
        <rFont val="Calibri"/>
        <family val="2"/>
        <scheme val="minor"/>
      </rPr>
      <t xml:space="preserve"> Os campos que a OSC pode alterar/inserir dados estão desbloqueados. Os demais campos estão bloqueados para evitar a desformatação de fórmulas.</t>
    </r>
  </si>
  <si>
    <r>
      <rPr>
        <b/>
        <sz val="11"/>
        <color rgb="FF002060"/>
        <rFont val="Calibri"/>
        <family val="2"/>
        <scheme val="minor"/>
      </rPr>
      <t>3º</t>
    </r>
    <r>
      <rPr>
        <sz val="11"/>
        <color rgb="FF002060"/>
        <rFont val="Calibri"/>
        <family val="2"/>
        <scheme val="minor"/>
      </rPr>
      <t xml:space="preserve"> As tabelas contém botões de ação para adicionar ou excluir itens:</t>
    </r>
  </si>
  <si>
    <t xml:space="preserve">Ao clicar em Adiconar item o sistema insere uma linha ao campo desejado. </t>
  </si>
  <si>
    <t>Ao clicar em Excluir item o sistema exclui a celula selecionada, portanto observar a célular selecionada para confirmar a exclusão.</t>
  </si>
  <si>
    <r>
      <rPr>
        <b/>
        <sz val="11"/>
        <color rgb="FF002060"/>
        <rFont val="Calibri"/>
        <family val="2"/>
        <scheme val="minor"/>
      </rPr>
      <t>4º</t>
    </r>
    <r>
      <rPr>
        <sz val="11"/>
        <color rgb="FF002060"/>
        <rFont val="Calibri"/>
        <family val="2"/>
        <scheme val="minor"/>
      </rPr>
      <t xml:space="preserve"> A área de impressão foi pré definida para evitar que informações suplementares sejam impressas.</t>
    </r>
  </si>
  <si>
    <r>
      <rPr>
        <b/>
        <sz val="11"/>
        <color rgb="FF002060"/>
        <rFont val="Calibri"/>
        <family val="2"/>
        <scheme val="minor"/>
      </rPr>
      <t>5º</t>
    </r>
    <r>
      <rPr>
        <sz val="11"/>
        <color rgb="FF002060"/>
        <rFont val="Calibri"/>
        <family val="2"/>
        <scheme val="minor"/>
      </rPr>
      <t xml:space="preserve"> Na planilha de Pessoal é obrigatório o preenchimento dos campos abaixo. Sem o preenchimento desses campos o cálculo não ficará correto.</t>
    </r>
  </si>
  <si>
    <t>Alíquota INSS Patronal + Terceiros</t>
  </si>
  <si>
    <t xml:space="preserve">Nº meses </t>
  </si>
  <si>
    <t>No Plano de Aplicação preencha os seguintes campos:</t>
  </si>
  <si>
    <t>Caso a OSC não irá prever algum tipo de despesa:</t>
  </si>
  <si>
    <r>
      <t xml:space="preserve">deixe o campo valor em branco, </t>
    </r>
    <r>
      <rPr>
        <b/>
        <sz val="11"/>
        <color theme="1"/>
        <rFont val="Calibri"/>
        <family val="2"/>
        <scheme val="minor"/>
      </rPr>
      <t>não exclua</t>
    </r>
    <r>
      <rPr>
        <sz val="11"/>
        <color theme="1"/>
        <rFont val="Calibri"/>
        <family val="2"/>
        <scheme val="minor"/>
      </rPr>
      <t xml:space="preserve"> as linhas.</t>
    </r>
  </si>
  <si>
    <r>
      <rPr>
        <b/>
        <sz val="11"/>
        <color theme="1"/>
        <rFont val="Calibri"/>
        <family val="2"/>
        <scheme val="minor"/>
      </rPr>
      <t>OSC:</t>
    </r>
    <r>
      <rPr>
        <sz val="11"/>
        <color theme="1"/>
        <rFont val="Calibri"/>
        <family val="2"/>
        <scheme val="minor"/>
      </rPr>
      <t xml:space="preserve"> razão social da OSC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CNPJ da OSC</t>
    </r>
  </si>
  <si>
    <r>
      <rPr>
        <b/>
        <sz val="11"/>
        <color theme="1"/>
        <rFont val="Calibri"/>
        <family val="2"/>
        <scheme val="minor"/>
      </rPr>
      <t>Inclua ou não itens de</t>
    </r>
    <r>
      <rPr>
        <sz val="11"/>
        <color theme="1"/>
        <rFont val="Calibri"/>
        <family val="2"/>
        <scheme val="minor"/>
      </rPr>
      <t>: Material de Consumo, Serviços de Terceiros, Serviços de Terceiros que gerem permanente</t>
    </r>
  </si>
  <si>
    <t>Utilize os botões abaixo para adicionar ou excluir item:</t>
  </si>
  <si>
    <t>Obs.: essa área não vai para impressão.                       Para cada funcionário que for inserir informar:
Nome da categoria com carga horária
NºCBO com 6 dígitos
Salário base</t>
  </si>
  <si>
    <t>Atenão! Preencher os campos: alíquota FGTS, INSS Patronal+Terceiros, Pis e nº meses</t>
  </si>
  <si>
    <t>Nessa Planilha a OSC deve preencher os seguintes campos:</t>
  </si>
  <si>
    <r>
      <rPr>
        <b/>
        <sz val="11"/>
        <color theme="1"/>
        <rFont val="Calibri"/>
        <family val="2"/>
        <scheme val="minor"/>
      </rPr>
      <t>Serviço:</t>
    </r>
    <r>
      <rPr>
        <sz val="11"/>
        <color theme="1"/>
        <rFont val="Calibri"/>
        <family val="2"/>
        <scheme val="minor"/>
      </rPr>
      <t xml:space="preserve"> adicionar conforme serviços de custos indiretos inseridos no Plano de Aplicação</t>
    </r>
  </si>
  <si>
    <r>
      <rPr>
        <b/>
        <sz val="11"/>
        <color theme="1"/>
        <rFont val="Calibri"/>
        <family val="2"/>
        <scheme val="minor"/>
      </rPr>
      <t>Tipo:</t>
    </r>
    <r>
      <rPr>
        <sz val="11"/>
        <color theme="1"/>
        <rFont val="Calibri"/>
        <family val="2"/>
        <scheme val="minor"/>
      </rPr>
      <t xml:space="preserve"> se OSC ou Projeto / </t>
    </r>
    <r>
      <rPr>
        <b/>
        <sz val="11"/>
        <color theme="1"/>
        <rFont val="Calibri"/>
        <family val="2"/>
        <scheme val="minor"/>
      </rPr>
      <t>Nome Projeto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Percentual Rateio</t>
    </r>
  </si>
  <si>
    <r>
      <rPr>
        <b/>
        <sz val="11"/>
        <color theme="1"/>
        <rFont val="Calibri"/>
        <family val="2"/>
        <scheme val="minor"/>
      </rPr>
      <t>Item:</t>
    </r>
    <r>
      <rPr>
        <sz val="11"/>
        <color theme="1"/>
        <rFont val="Calibri"/>
        <family val="2"/>
        <scheme val="minor"/>
      </rPr>
      <t xml:space="preserve"> descrever o item que será adquirido sem colocar marca.</t>
    </r>
  </si>
  <si>
    <r>
      <rPr>
        <b/>
        <sz val="11"/>
        <color theme="1"/>
        <rFont val="Calibri"/>
        <family val="2"/>
        <scheme val="minor"/>
      </rPr>
      <t>Quantidade:</t>
    </r>
    <r>
      <rPr>
        <sz val="11"/>
        <color theme="1"/>
        <rFont val="Calibri"/>
        <family val="2"/>
        <scheme val="minor"/>
      </rPr>
      <t xml:space="preserve"> informar quantidade do item</t>
    </r>
  </si>
  <si>
    <r>
      <rPr>
        <b/>
        <sz val="11"/>
        <color theme="1"/>
        <rFont val="Calibri"/>
        <family val="2"/>
        <scheme val="minor"/>
      </rPr>
      <t>Valor unitário:</t>
    </r>
    <r>
      <rPr>
        <sz val="11"/>
        <color theme="1"/>
        <rFont val="Calibri"/>
        <family val="2"/>
        <scheme val="minor"/>
      </rPr>
      <t xml:space="preserve"> informar o valor unitário do item</t>
    </r>
  </si>
  <si>
    <r>
      <rPr>
        <b/>
        <sz val="11"/>
        <rFont val="Calibri"/>
        <family val="2"/>
        <scheme val="minor"/>
      </rPr>
      <t>Etapas:</t>
    </r>
    <r>
      <rPr>
        <sz val="11"/>
        <rFont val="Calibri"/>
        <family val="2"/>
        <scheme val="minor"/>
      </rPr>
      <t xml:space="preserve"> exemplo
1 para início 1 e término 2;
2 para início 3 e término 4, etc</t>
    </r>
  </si>
  <si>
    <r>
      <rPr>
        <b/>
        <sz val="11"/>
        <rFont val="Calibri"/>
        <family val="2"/>
        <scheme val="minor"/>
      </rPr>
      <t>Término:</t>
    </r>
    <r>
      <rPr>
        <sz val="11"/>
        <rFont val="Calibri"/>
        <family val="2"/>
        <scheme val="minor"/>
      </rPr>
      <t xml:space="preserve"> de acordo com o fim de vigência.
Exemplo: se a parceria por de 12 meses o término é no 12º mês</t>
    </r>
  </si>
  <si>
    <t>Nessa Planilha a OSC deverá preencher o campo:</t>
  </si>
  <si>
    <t>PLANILHA ORÇAMENTÁRIA DE CUSTOS INDIRETOS</t>
  </si>
  <si>
    <t>PROJETO</t>
  </si>
  <si>
    <t>OSC</t>
  </si>
  <si>
    <t>SERVIÇO:</t>
  </si>
  <si>
    <t>ÁGUA</t>
  </si>
  <si>
    <t>LUZ</t>
  </si>
  <si>
    <t>TELEFONE</t>
  </si>
  <si>
    <t>INTERNET</t>
  </si>
  <si>
    <t>VIGILÂNICA</t>
  </si>
  <si>
    <t>LOCAÇÃO</t>
  </si>
  <si>
    <t>TIPO</t>
  </si>
  <si>
    <t>NOME DO PROJETO</t>
  </si>
  <si>
    <t>% RATEIO SERVIÇO</t>
  </si>
  <si>
    <t>Total</t>
  </si>
  <si>
    <t>Utilize os botões abaixo para dicionar ou excluir item:</t>
  </si>
  <si>
    <r>
      <rPr>
        <b/>
        <sz val="11"/>
        <color theme="1"/>
        <rFont val="Calibri"/>
        <family val="2"/>
        <scheme val="minor"/>
      </rPr>
      <t xml:space="preserve">Descritivo: </t>
    </r>
    <r>
      <rPr>
        <sz val="11"/>
        <color theme="1"/>
        <rFont val="Calibri"/>
        <family val="2"/>
        <scheme val="minor"/>
      </rPr>
      <t xml:space="preserve">detalhar o que será executado no item da Obra. </t>
    </r>
    <r>
      <rPr>
        <b/>
        <sz val="11"/>
        <color theme="1"/>
        <rFont val="Calibri"/>
        <family val="2"/>
        <scheme val="minor"/>
      </rPr>
      <t xml:space="preserve"> Valor total: </t>
    </r>
    <r>
      <rPr>
        <sz val="11"/>
        <color theme="1"/>
        <rFont val="Calibri"/>
        <family val="2"/>
        <scheme val="minor"/>
      </rPr>
      <t>informar o valor do item de obra</t>
    </r>
  </si>
  <si>
    <r>
      <rPr>
        <b/>
        <sz val="11"/>
        <color theme="1"/>
        <rFont val="Calibri"/>
        <family val="2"/>
        <scheme val="minor"/>
      </rPr>
      <t>Item:</t>
    </r>
    <r>
      <rPr>
        <sz val="11"/>
        <color theme="1"/>
        <rFont val="Calibri"/>
        <family val="2"/>
        <scheme val="minor"/>
      </rPr>
      <t xml:space="preserve"> informar o item da Obra.                                            </t>
    </r>
    <r>
      <rPr>
        <b/>
        <sz val="11"/>
        <color theme="1"/>
        <rFont val="Calibri"/>
        <family val="2"/>
        <scheme val="minor"/>
      </rPr>
      <t>Metragem:</t>
    </r>
    <r>
      <rPr>
        <sz val="11"/>
        <color theme="1"/>
        <rFont val="Calibri"/>
        <family val="2"/>
        <scheme val="minor"/>
      </rPr>
      <t xml:space="preserve"> a metragem do serviço de obra</t>
    </r>
  </si>
  <si>
    <t>0,00%</t>
  </si>
  <si>
    <t>0%</t>
  </si>
  <si>
    <t>8,0%</t>
  </si>
  <si>
    <t>12</t>
  </si>
  <si>
    <t>2.4</t>
  </si>
  <si>
    <t>SERVIÇOS DE ENGENHARIA</t>
  </si>
  <si>
    <t>GÁS</t>
  </si>
  <si>
    <t>JUSTIFICATIVA</t>
  </si>
  <si>
    <t>Coluna12</t>
  </si>
  <si>
    <t xml:space="preserve">CATEGORIA PROFISSIONAL  </t>
  </si>
  <si>
    <t>À medida que receber as doações</t>
  </si>
  <si>
    <t xml:space="preserve"> 1/3 CONSTITUCIONAL</t>
  </si>
  <si>
    <t>Informe aqui o nome do representante legal</t>
  </si>
  <si>
    <t>Carga horária</t>
  </si>
  <si>
    <t>Nessa Planilha a OSC precisará preencher o campo Nº de meses de vigência e tipo de parcela.</t>
  </si>
  <si>
    <r>
      <rPr>
        <b/>
        <sz val="11"/>
        <color rgb="FF002060"/>
        <rFont val="Calibri"/>
        <family val="2"/>
        <scheme val="minor"/>
      </rPr>
      <t>7º</t>
    </r>
    <r>
      <rPr>
        <sz val="11"/>
        <color rgb="FF002060"/>
        <rFont val="Calibri"/>
        <family val="2"/>
        <scheme val="minor"/>
      </rPr>
      <t xml:space="preserve"> Ao final do preenchimento, confirme as informações e imprima (para OSC que for assinar manualmente) ou salve os arquivos em PDF (para OSC que for utilizar assinatura eletrônica)</t>
    </r>
  </si>
  <si>
    <t>6º Caso  a OSC deseje incluir a sua logo, vá para o menu Exibir - Layout da Página. No menu Cabeçalho e Rodapé, clique nele e depois em Imagem. Por fim clique em De um arquivo - Procurar. Selecione e redimencione a logo desejada. Para redimencionar clique em Formatar Imagem no mesmo menu Cabeçalho e Rodape - altere a altura (para 2cm) e a imgem será reajustada. Esse passo a passo deve ser repetido para cada planilha do arquivo.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</si>
</sst>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$&quot;\ #,##0.00"/>
    <numFmt numFmtId="165" formatCode="#,##0.00_ ;[Red]\-#,##0.00\ "/>
    <numFmt numFmtId="166" formatCode="&quot;&quot;00&quot;.&quot;000&quot;.&quot;000&quot;/&quot;0000\-00"/>
    <numFmt numFmtId="167" formatCode="#\ &quot;m²&quot;"/>
    <numFmt numFmtId="168" formatCode="####\-##"/>
    <numFmt numFmtId="169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002060"/>
      <name val="Arial"/>
      <family val="2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rgb="FF002060"/>
      <name val="Arial"/>
      <family val="2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theme="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 style="dashed">
        <color theme="4" tint="0.59996337778862885"/>
      </left>
      <right/>
      <top/>
      <bottom/>
      <diagonal/>
    </border>
    <border>
      <left style="dashed">
        <color theme="4" tint="0.59996337778862885"/>
      </left>
      <right style="dashed">
        <color theme="4" tint="0.59996337778862885"/>
      </right>
      <top style="dashed">
        <color theme="4" tint="0.59996337778862885"/>
      </top>
      <bottom/>
      <diagonal/>
    </border>
    <border>
      <left style="dashed">
        <color theme="4" tint="0.59996337778862885"/>
      </left>
      <right/>
      <top style="dashed">
        <color theme="4" tint="0.59996337778862885"/>
      </top>
      <bottom/>
      <diagonal/>
    </border>
    <border>
      <left/>
      <right style="dashed">
        <color theme="4" tint="0.59996337778862885"/>
      </right>
      <top style="dashed">
        <color theme="4" tint="0.59996337778862885"/>
      </top>
      <bottom/>
      <diagonal/>
    </border>
    <border>
      <left/>
      <right style="dashed">
        <color theme="4" tint="0.59996337778862885"/>
      </right>
      <top/>
      <bottom/>
      <diagonal/>
    </border>
    <border>
      <left style="dashed">
        <color theme="4" tint="0.59996337778862885"/>
      </left>
      <right style="dashed">
        <color theme="4" tint="0.59996337778862885"/>
      </right>
      <top/>
      <bottom/>
      <diagonal/>
    </border>
    <border>
      <left style="dashed">
        <color theme="4" tint="0.59996337778862885"/>
      </left>
      <right/>
      <top/>
      <bottom style="dashed">
        <color theme="4" tint="0.59996337778862885"/>
      </bottom>
      <diagonal/>
    </border>
    <border>
      <left/>
      <right/>
      <top/>
      <bottom style="dashed">
        <color theme="4" tint="0.59996337778862885"/>
      </bottom>
      <diagonal/>
    </border>
    <border>
      <left/>
      <right style="dashed">
        <color theme="4" tint="0.59996337778862885"/>
      </right>
      <top/>
      <bottom style="dashed">
        <color theme="4" tint="0.59996337778862885"/>
      </bottom>
      <diagonal/>
    </border>
    <border>
      <left style="dashed">
        <color theme="4" tint="0.59996337778862885"/>
      </left>
      <right/>
      <top style="dashed">
        <color theme="4" tint="0.59996337778862885"/>
      </top>
      <bottom style="dashed">
        <color theme="4" tint="0.59996337778862885"/>
      </bottom>
      <diagonal/>
    </border>
    <border>
      <left/>
      <right/>
      <top style="dashed">
        <color theme="4" tint="0.59996337778862885"/>
      </top>
      <bottom style="dashed">
        <color theme="4" tint="0.59996337778862885"/>
      </bottom>
      <diagonal/>
    </border>
    <border>
      <left/>
      <right style="dashed">
        <color theme="4" tint="0.59996337778862885"/>
      </right>
      <top style="dashed">
        <color theme="4" tint="0.59996337778862885"/>
      </top>
      <bottom style="dashed">
        <color theme="4" tint="0.59996337778862885"/>
      </bottom>
      <diagonal/>
    </border>
    <border>
      <left/>
      <right/>
      <top style="dashed">
        <color theme="4" tint="0.59996337778862885"/>
      </top>
      <bottom/>
      <diagonal/>
    </border>
    <border>
      <left style="dashed">
        <color theme="4" tint="0.39994506668294322"/>
      </left>
      <right style="dashed">
        <color theme="4" tint="0.39994506668294322"/>
      </right>
      <top/>
      <bottom/>
      <diagonal/>
    </border>
    <border>
      <left/>
      <right style="dashed">
        <color theme="4" tint="0.39994506668294322"/>
      </right>
      <top/>
      <bottom/>
      <diagonal/>
    </border>
    <border>
      <left style="dashed">
        <color theme="4" tint="0.39994506668294322"/>
      </left>
      <right/>
      <top/>
      <bottom/>
      <diagonal/>
    </border>
    <border>
      <left style="dashed">
        <color theme="4" tint="0.59996337778862885"/>
      </left>
      <right/>
      <top style="thin">
        <color theme="4"/>
      </top>
      <bottom/>
      <diagonal/>
    </border>
    <border>
      <left style="dashed">
        <color theme="4" tint="0.59996337778862885"/>
      </left>
      <right style="dashed">
        <color theme="4" tint="0.59996337778862885"/>
      </right>
      <top style="thin">
        <color theme="4"/>
      </top>
      <bottom/>
      <diagonal/>
    </border>
    <border>
      <left/>
      <right style="dashed">
        <color theme="4" tint="0.59996337778862885"/>
      </right>
      <top style="thin">
        <color theme="4"/>
      </top>
      <bottom/>
      <diagonal/>
    </border>
    <border>
      <left/>
      <right style="dashed">
        <color theme="4" tint="0.39994506668294322"/>
      </right>
      <top/>
      <bottom style="dashed">
        <color theme="4" tint="0.59996337778862885"/>
      </bottom>
      <diagonal/>
    </border>
    <border>
      <left style="dashed">
        <color theme="4" tint="0.39994506668294322"/>
      </left>
      <right style="dashed">
        <color theme="4" tint="0.39994506668294322"/>
      </right>
      <top/>
      <bottom style="dashed">
        <color theme="4" tint="0.59996337778862885"/>
      </bottom>
      <diagonal/>
    </border>
    <border>
      <left style="dashed">
        <color theme="4" tint="0.39994506668294322"/>
      </left>
      <right/>
      <top/>
      <bottom style="dashed">
        <color theme="4" tint="0.59996337778862885"/>
      </bottom>
      <diagonal/>
    </border>
    <border>
      <left/>
      <right style="dashed">
        <color theme="4" tint="0.39991454817346722"/>
      </right>
      <top style="dashed">
        <color theme="4" tint="0.39991454817346722"/>
      </top>
      <bottom/>
      <diagonal/>
    </border>
    <border>
      <left/>
      <right/>
      <top style="dashed">
        <color theme="4" tint="0.39991454817346722"/>
      </top>
      <bottom/>
      <diagonal/>
    </border>
    <border>
      <left style="dashed">
        <color theme="4" tint="0.39991454817346722"/>
      </left>
      <right/>
      <top style="dashed">
        <color theme="4" tint="0.39991454817346722"/>
      </top>
      <bottom/>
      <diagonal/>
    </border>
    <border>
      <left/>
      <right style="dashed">
        <color theme="4" tint="0.39991454817346722"/>
      </right>
      <top/>
      <bottom/>
      <diagonal/>
    </border>
    <border>
      <left style="dashed">
        <color theme="4" tint="0.39991454817346722"/>
      </left>
      <right/>
      <top/>
      <bottom/>
      <diagonal/>
    </border>
    <border>
      <left/>
      <right style="dashed">
        <color theme="4" tint="0.39991454817346722"/>
      </right>
      <top/>
      <bottom style="dashed">
        <color theme="4" tint="0.39991454817346722"/>
      </bottom>
      <diagonal/>
    </border>
    <border>
      <left/>
      <right/>
      <top/>
      <bottom style="dashed">
        <color theme="4" tint="0.39991454817346722"/>
      </bottom>
      <diagonal/>
    </border>
    <border>
      <left style="dashed">
        <color theme="4" tint="0.39991454817346722"/>
      </left>
      <right/>
      <top/>
      <bottom style="dashed">
        <color theme="4" tint="0.39991454817346722"/>
      </bottom>
      <diagonal/>
    </border>
    <border>
      <left style="dashed">
        <color theme="4" tint="0.39988402966399123"/>
      </left>
      <right/>
      <top style="dashed">
        <color theme="4" tint="0.39991454817346722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theme="0"/>
      </right>
      <top/>
      <bottom/>
      <diagonal/>
    </border>
    <border>
      <left style="dashed">
        <color theme="4" tint="0.59996337778862885"/>
      </left>
      <right style="thin">
        <color theme="0"/>
      </right>
      <top style="dashed">
        <color theme="4" tint="0.59996337778862885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/>
    <xf numFmtId="10" fontId="4" fillId="0" borderId="0" xfId="0" applyNumberFormat="1" applyFont="1"/>
    <xf numFmtId="4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0" fontId="4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3" fillId="0" borderId="0" xfId="0" applyFont="1"/>
    <xf numFmtId="16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1" fillId="4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right"/>
    </xf>
    <xf numFmtId="0" fontId="1" fillId="4" borderId="4" xfId="0" applyFont="1" applyFill="1" applyBorder="1"/>
    <xf numFmtId="0" fontId="1" fillId="4" borderId="8" xfId="0" applyFont="1" applyFill="1" applyBorder="1" applyAlignment="1">
      <alignment wrapText="1"/>
    </xf>
    <xf numFmtId="164" fontId="13" fillId="7" borderId="8" xfId="0" applyNumberFormat="1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left" vertical="top" wrapText="1"/>
    </xf>
    <xf numFmtId="164" fontId="8" fillId="5" borderId="7" xfId="0" applyNumberFormat="1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left" vertical="top" wrapText="1"/>
    </xf>
    <xf numFmtId="164" fontId="2" fillId="4" borderId="7" xfId="0" applyNumberFormat="1" applyFont="1" applyFill="1" applyBorder="1" applyAlignment="1" applyProtection="1">
      <alignment horizontal="right" wrapText="1"/>
      <protection locked="0"/>
    </xf>
    <xf numFmtId="0" fontId="8" fillId="5" borderId="8" xfId="0" applyFont="1" applyFill="1" applyBorder="1" applyAlignment="1">
      <alignment wrapText="1"/>
    </xf>
    <xf numFmtId="164" fontId="13" fillId="4" borderId="8" xfId="0" applyNumberFormat="1" applyFont="1" applyFill="1" applyBorder="1" applyAlignment="1">
      <alignment vertical="top" wrapText="1"/>
    </xf>
    <xf numFmtId="0" fontId="9" fillId="0" borderId="8" xfId="0" applyFont="1" applyBorder="1" applyAlignment="1">
      <alignment wrapText="1"/>
    </xf>
    <xf numFmtId="0" fontId="1" fillId="6" borderId="8" xfId="0" applyFont="1" applyFill="1" applyBorder="1" applyAlignment="1">
      <alignment vertical="top" wrapText="1"/>
    </xf>
    <xf numFmtId="164" fontId="1" fillId="4" borderId="7" xfId="0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right" wrapText="1"/>
    </xf>
    <xf numFmtId="0" fontId="0" fillId="0" borderId="3" xfId="0" applyBorder="1" applyAlignment="1">
      <alignment horizontal="left" vertical="top" wrapText="1"/>
    </xf>
    <xf numFmtId="164" fontId="0" fillId="0" borderId="7" xfId="0" applyNumberFormat="1" applyBorder="1" applyAlignment="1">
      <alignment horizontal="right" wrapText="1"/>
    </xf>
    <xf numFmtId="164" fontId="1" fillId="4" borderId="7" xfId="0" applyNumberFormat="1" applyFont="1" applyFill="1" applyBorder="1" applyAlignment="1" applyProtection="1">
      <alignment horizontal="right" vertical="top" wrapText="1"/>
      <protection locked="0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14" fillId="0" borderId="0" xfId="0" applyFont="1"/>
    <xf numFmtId="0" fontId="5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4" fontId="0" fillId="9" borderId="0" xfId="0" applyNumberFormat="1" applyFill="1" applyAlignment="1">
      <alignment wrapText="1"/>
    </xf>
    <xf numFmtId="4" fontId="0" fillId="5" borderId="11" xfId="0" applyNumberFormat="1" applyFill="1" applyBorder="1" applyAlignment="1">
      <alignment wrapText="1"/>
    </xf>
    <xf numFmtId="4" fontId="0" fillId="5" borderId="10" xfId="0" applyNumberForma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1" fillId="9" borderId="3" xfId="0" applyFont="1" applyFill="1" applyBorder="1" applyAlignment="1">
      <alignment wrapText="1"/>
    </xf>
    <xf numFmtId="0" fontId="1" fillId="9" borderId="0" xfId="0" applyFont="1" applyFill="1" applyAlignment="1">
      <alignment wrapText="1"/>
    </xf>
    <xf numFmtId="4" fontId="2" fillId="9" borderId="0" xfId="0" applyNumberFormat="1" applyFont="1" applyFill="1" applyAlignment="1">
      <alignment wrapText="1"/>
    </xf>
    <xf numFmtId="10" fontId="2" fillId="9" borderId="0" xfId="0" applyNumberFormat="1" applyFont="1" applyFill="1" applyAlignment="1">
      <alignment wrapText="1"/>
    </xf>
    <xf numFmtId="4" fontId="1" fillId="9" borderId="0" xfId="0" applyNumberFormat="1" applyFont="1" applyFill="1" applyAlignment="1">
      <alignment wrapText="1"/>
    </xf>
    <xf numFmtId="0" fontId="12" fillId="9" borderId="0" xfId="0" applyFont="1" applyFill="1" applyAlignment="1">
      <alignment horizontal="center" wrapText="1"/>
    </xf>
    <xf numFmtId="4" fontId="1" fillId="9" borderId="7" xfId="0" applyNumberFormat="1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5" borderId="10" xfId="0" applyFont="1" applyFill="1" applyBorder="1" applyAlignment="1">
      <alignment wrapText="1"/>
    </xf>
    <xf numFmtId="10" fontId="0" fillId="5" borderId="10" xfId="0" applyNumberFormat="1" applyFill="1" applyBorder="1" applyAlignment="1">
      <alignment wrapText="1"/>
    </xf>
    <xf numFmtId="4" fontId="3" fillId="5" borderId="10" xfId="0" applyNumberFormat="1" applyFont="1" applyFill="1" applyBorder="1" applyAlignment="1">
      <alignment wrapText="1"/>
    </xf>
    <xf numFmtId="0" fontId="1" fillId="9" borderId="12" xfId="0" applyFont="1" applyFill="1" applyBorder="1" applyAlignment="1">
      <alignment wrapText="1"/>
    </xf>
    <xf numFmtId="0" fontId="1" fillId="9" borderId="13" xfId="0" applyFont="1" applyFill="1" applyBorder="1" applyAlignment="1">
      <alignment wrapText="1"/>
    </xf>
    <xf numFmtId="4" fontId="1" fillId="9" borderId="13" xfId="0" applyNumberFormat="1" applyFont="1" applyFill="1" applyBorder="1" applyAlignment="1">
      <alignment wrapText="1"/>
    </xf>
    <xf numFmtId="4" fontId="2" fillId="9" borderId="13" xfId="0" applyNumberFormat="1" applyFont="1" applyFill="1" applyBorder="1" applyAlignment="1">
      <alignment wrapText="1"/>
    </xf>
    <xf numFmtId="0" fontId="2" fillId="9" borderId="13" xfId="0" applyFont="1" applyFill="1" applyBorder="1" applyAlignment="1">
      <alignment horizontal="center" wrapText="1"/>
    </xf>
    <xf numFmtId="4" fontId="1" fillId="9" borderId="14" xfId="0" applyNumberFormat="1" applyFont="1" applyFill="1" applyBorder="1" applyAlignment="1">
      <alignment wrapText="1"/>
    </xf>
    <xf numFmtId="14" fontId="0" fillId="0" borderId="0" xfId="0" applyNumberFormat="1"/>
    <xf numFmtId="0" fontId="0" fillId="0" borderId="0" xfId="0" applyAlignment="1" applyProtection="1">
      <alignment vertical="top" wrapText="1"/>
      <protection locked="0"/>
    </xf>
    <xf numFmtId="4" fontId="0" fillId="0" borderId="0" xfId="0" applyNumberFormat="1" applyAlignment="1" applyProtection="1">
      <alignment vertical="top" wrapText="1"/>
      <protection locked="0"/>
    </xf>
    <xf numFmtId="4" fontId="0" fillId="10" borderId="11" xfId="0" applyNumberFormat="1" applyFill="1" applyBorder="1" applyAlignment="1">
      <alignment wrapText="1"/>
    </xf>
    <xf numFmtId="4" fontId="0" fillId="0" borderId="3" xfId="0" applyNumberFormat="1" applyBorder="1" applyAlignment="1">
      <alignment vertical="top" wrapText="1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horizontal="center" wrapText="1"/>
    </xf>
    <xf numFmtId="1" fontId="0" fillId="0" borderId="8" xfId="0" applyNumberFormat="1" applyBorder="1" applyAlignment="1" applyProtection="1">
      <alignment vertical="top" wrapText="1"/>
      <protection locked="0"/>
    </xf>
    <xf numFmtId="165" fontId="0" fillId="10" borderId="11" xfId="0" applyNumberFormat="1" applyFill="1" applyBorder="1" applyAlignment="1">
      <alignment vertical="top" wrapText="1"/>
    </xf>
    <xf numFmtId="0" fontId="12" fillId="0" borderId="0" xfId="0" applyFont="1"/>
    <xf numFmtId="0" fontId="12" fillId="2" borderId="0" xfId="0" applyFont="1" applyFill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left"/>
    </xf>
    <xf numFmtId="0" fontId="0" fillId="11" borderId="0" xfId="0" applyFill="1"/>
    <xf numFmtId="164" fontId="9" fillId="0" borderId="8" xfId="0" applyNumberFormat="1" applyFont="1" applyBorder="1" applyAlignment="1" applyProtection="1">
      <alignment vertical="top" wrapText="1"/>
      <protection locked="0"/>
    </xf>
    <xf numFmtId="0" fontId="1" fillId="6" borderId="8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164" fontId="1" fillId="0" borderId="0" xfId="0" applyNumberFormat="1" applyFont="1" applyAlignment="1" applyProtection="1">
      <alignment horizontal="right" vertical="top" wrapText="1"/>
      <protection locked="0"/>
    </xf>
    <xf numFmtId="164" fontId="1" fillId="0" borderId="0" xfId="0" applyNumberFormat="1" applyFont="1" applyAlignment="1">
      <alignment horizontal="right" wrapText="1"/>
    </xf>
    <xf numFmtId="0" fontId="0" fillId="12" borderId="0" xfId="0" applyFill="1"/>
    <xf numFmtId="164" fontId="12" fillId="12" borderId="0" xfId="0" applyNumberFormat="1" applyFont="1" applyFill="1"/>
    <xf numFmtId="0" fontId="20" fillId="0" borderId="0" xfId="0" applyFont="1" applyAlignment="1">
      <alignment horizontal="center" wrapText="1"/>
    </xf>
    <xf numFmtId="164" fontId="20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/>
    </xf>
    <xf numFmtId="0" fontId="13" fillId="6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8" fillId="8" borderId="3" xfId="0" applyFont="1" applyFill="1" applyBorder="1" applyAlignment="1">
      <alignment horizontal="left" vertical="top" wrapText="1"/>
    </xf>
    <xf numFmtId="0" fontId="8" fillId="8" borderId="8" xfId="0" applyFont="1" applyFill="1" applyBorder="1" applyAlignment="1">
      <alignment wrapText="1"/>
    </xf>
    <xf numFmtId="164" fontId="8" fillId="8" borderId="7" xfId="0" applyNumberFormat="1" applyFont="1" applyFill="1" applyBorder="1" applyAlignment="1">
      <alignment horizontal="right" wrapText="1"/>
    </xf>
    <xf numFmtId="0" fontId="1" fillId="4" borderId="8" xfId="0" applyFont="1" applyFill="1" applyBorder="1" applyAlignment="1">
      <alignment horizontal="left" vertical="top" wrapText="1"/>
    </xf>
    <xf numFmtId="164" fontId="1" fillId="4" borderId="8" xfId="0" applyNumberFormat="1" applyFont="1" applyFill="1" applyBorder="1" applyAlignment="1" applyProtection="1">
      <alignment horizontal="right" vertical="top" wrapText="1"/>
      <protection locked="0"/>
    </xf>
    <xf numFmtId="0" fontId="13" fillId="6" borderId="7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64" fontId="9" fillId="0" borderId="0" xfId="0" applyNumberFormat="1" applyFont="1" applyAlignment="1" applyProtection="1">
      <alignment vertical="top" wrapText="1"/>
      <protection locked="0"/>
    </xf>
    <xf numFmtId="164" fontId="13" fillId="6" borderId="0" xfId="0" applyNumberFormat="1" applyFont="1" applyFill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164" fontId="13" fillId="4" borderId="0" xfId="0" applyNumberFormat="1" applyFont="1" applyFill="1" applyAlignment="1">
      <alignment horizontal="right" vertical="top" wrapText="1"/>
    </xf>
    <xf numFmtId="164" fontId="13" fillId="6" borderId="3" xfId="0" applyNumberFormat="1" applyFont="1" applyFill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vertical="top" wrapText="1"/>
    </xf>
    <xf numFmtId="0" fontId="2" fillId="0" borderId="0" xfId="0" applyFont="1" applyAlignment="1" applyProtection="1">
      <alignment horizontal="left" vertical="center"/>
      <protection locked="0"/>
    </xf>
    <xf numFmtId="16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top" wrapText="1"/>
    </xf>
    <xf numFmtId="0" fontId="1" fillId="4" borderId="8" xfId="0" applyFont="1" applyFill="1" applyBorder="1" applyAlignment="1">
      <alignment vertical="top" wrapText="1"/>
    </xf>
    <xf numFmtId="164" fontId="13" fillId="7" borderId="8" xfId="0" applyNumberFormat="1" applyFont="1" applyFill="1" applyBorder="1" applyAlignment="1">
      <alignment wrapText="1"/>
    </xf>
    <xf numFmtId="164" fontId="13" fillId="6" borderId="0" xfId="0" applyNumberFormat="1" applyFont="1" applyFill="1" applyAlignment="1">
      <alignment horizontal="right" wrapText="1"/>
    </xf>
    <xf numFmtId="49" fontId="0" fillId="0" borderId="8" xfId="0" applyNumberFormat="1" applyBorder="1" applyAlignment="1" applyProtection="1">
      <alignment vertical="top" wrapText="1"/>
      <protection locked="0"/>
    </xf>
    <xf numFmtId="0" fontId="13" fillId="6" borderId="0" xfId="0" applyFont="1" applyFill="1"/>
    <xf numFmtId="0" fontId="13" fillId="0" borderId="0" xfId="0" applyFont="1" applyAlignment="1">
      <alignment vertical="top" wrapText="1"/>
    </xf>
    <xf numFmtId="164" fontId="2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/>
    </xf>
    <xf numFmtId="10" fontId="2" fillId="9" borderId="0" xfId="0" applyNumberFormat="1" applyFont="1" applyFill="1" applyAlignment="1">
      <alignment horizontal="center" wrapText="1"/>
    </xf>
    <xf numFmtId="10" fontId="0" fillId="5" borderId="10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2" fillId="9" borderId="0" xfId="0" applyNumberFormat="1" applyFont="1" applyFill="1" applyAlignment="1">
      <alignment horizontal="center" wrapText="1"/>
    </xf>
    <xf numFmtId="4" fontId="0" fillId="5" borderId="10" xfId="0" applyNumberFormat="1" applyFill="1" applyBorder="1" applyAlignment="1">
      <alignment horizont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10" fontId="1" fillId="13" borderId="15" xfId="0" applyNumberFormat="1" applyFont="1" applyFill="1" applyBorder="1" applyAlignment="1">
      <alignment horizontal="center" vertical="center" wrapText="1"/>
    </xf>
    <xf numFmtId="4" fontId="16" fillId="0" borderId="20" xfId="0" applyNumberFormat="1" applyFont="1" applyBorder="1" applyAlignment="1">
      <alignment wrapText="1"/>
    </xf>
    <xf numFmtId="4" fontId="17" fillId="0" borderId="20" xfId="0" applyNumberFormat="1" applyFont="1" applyBorder="1" applyAlignment="1">
      <alignment vertical="top" wrapText="1"/>
    </xf>
    <xf numFmtId="10" fontId="17" fillId="0" borderId="20" xfId="0" applyNumberFormat="1" applyFont="1" applyBorder="1" applyAlignment="1">
      <alignment vertical="top" wrapText="1"/>
    </xf>
    <xf numFmtId="10" fontId="17" fillId="0" borderId="20" xfId="0" applyNumberFormat="1" applyFont="1" applyBorder="1" applyAlignment="1">
      <alignment horizontal="center" vertical="top" wrapText="1"/>
    </xf>
    <xf numFmtId="4" fontId="17" fillId="0" borderId="20" xfId="0" applyNumberFormat="1" applyFont="1" applyBorder="1" applyAlignment="1">
      <alignment wrapText="1"/>
    </xf>
    <xf numFmtId="0" fontId="17" fillId="0" borderId="20" xfId="0" applyFont="1" applyBorder="1" applyAlignment="1">
      <alignment horizontal="center" wrapText="1"/>
    </xf>
    <xf numFmtId="4" fontId="16" fillId="0" borderId="19" xfId="0" applyNumberFormat="1" applyFont="1" applyBorder="1" applyAlignment="1">
      <alignment wrapText="1"/>
    </xf>
    <xf numFmtId="0" fontId="6" fillId="14" borderId="0" xfId="0" applyFont="1" applyFill="1"/>
    <xf numFmtId="0" fontId="0" fillId="14" borderId="0" xfId="0" applyFill="1"/>
    <xf numFmtId="0" fontId="23" fillId="0" borderId="21" xfId="0" applyFont="1" applyBorder="1" applyAlignment="1" applyProtection="1">
      <alignment wrapText="1"/>
      <protection locked="0"/>
    </xf>
    <xf numFmtId="168" fontId="23" fillId="0" borderId="20" xfId="0" applyNumberFormat="1" applyFont="1" applyBorder="1" applyAlignment="1" applyProtection="1">
      <alignment wrapText="1"/>
      <protection locked="0"/>
    </xf>
    <xf numFmtId="4" fontId="24" fillId="0" borderId="20" xfId="0" applyNumberFormat="1" applyFont="1" applyBorder="1" applyAlignment="1" applyProtection="1">
      <alignment wrapText="1"/>
      <protection locked="0"/>
    </xf>
    <xf numFmtId="168" fontId="23" fillId="0" borderId="8" xfId="0" applyNumberFormat="1" applyFont="1" applyBorder="1" applyAlignment="1" applyProtection="1">
      <alignment wrapText="1"/>
      <protection locked="0"/>
    </xf>
    <xf numFmtId="4" fontId="24" fillId="0" borderId="8" xfId="0" applyNumberFormat="1" applyFont="1" applyBorder="1" applyAlignment="1" applyProtection="1">
      <alignment wrapText="1"/>
      <protection locked="0"/>
    </xf>
    <xf numFmtId="4" fontId="16" fillId="0" borderId="8" xfId="0" applyNumberFormat="1" applyFont="1" applyBorder="1" applyAlignment="1">
      <alignment wrapText="1"/>
    </xf>
    <xf numFmtId="4" fontId="17" fillId="0" borderId="8" xfId="0" applyNumberFormat="1" applyFont="1" applyBorder="1" applyAlignment="1">
      <alignment vertical="top" wrapText="1"/>
    </xf>
    <xf numFmtId="10" fontId="17" fillId="0" borderId="8" xfId="0" applyNumberFormat="1" applyFont="1" applyBorder="1" applyAlignment="1">
      <alignment vertical="top" wrapText="1"/>
    </xf>
    <xf numFmtId="10" fontId="17" fillId="0" borderId="8" xfId="0" applyNumberFormat="1" applyFont="1" applyBorder="1" applyAlignment="1">
      <alignment horizontal="center" vertical="top" wrapText="1"/>
    </xf>
    <xf numFmtId="4" fontId="17" fillId="0" borderId="8" xfId="0" applyNumberFormat="1" applyFont="1" applyBorder="1" applyAlignment="1">
      <alignment wrapText="1"/>
    </xf>
    <xf numFmtId="0" fontId="17" fillId="0" borderId="8" xfId="0" applyFont="1" applyBorder="1" applyAlignment="1">
      <alignment horizontal="center" wrapText="1"/>
    </xf>
    <xf numFmtId="10" fontId="16" fillId="13" borderId="0" xfId="0" applyNumberFormat="1" applyFont="1" applyFill="1" applyAlignment="1">
      <alignment horizontal="center" vertical="center" wrapText="1"/>
    </xf>
    <xf numFmtId="4" fontId="16" fillId="13" borderId="0" xfId="0" applyNumberFormat="1" applyFont="1" applyFill="1" applyAlignment="1">
      <alignment horizontal="center" vertical="center" wrapText="1"/>
    </xf>
    <xf numFmtId="0" fontId="0" fillId="14" borderId="0" xfId="0" applyFill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center" wrapText="1"/>
    </xf>
    <xf numFmtId="14" fontId="25" fillId="0" borderId="0" xfId="0" applyNumberFormat="1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10" fontId="8" fillId="0" borderId="1" xfId="0" applyNumberFormat="1" applyFont="1" applyBorder="1" applyAlignment="1">
      <alignment horizontal="center" vertical="top" wrapText="1"/>
    </xf>
    <xf numFmtId="2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horizontal="center" vertical="top" wrapText="1"/>
    </xf>
    <xf numFmtId="9" fontId="8" fillId="0" borderId="0" xfId="0" applyNumberFormat="1" applyFont="1" applyAlignment="1">
      <alignment horizontal="center" wrapText="1"/>
    </xf>
    <xf numFmtId="14" fontId="8" fillId="0" borderId="0" xfId="0" applyNumberFormat="1" applyFont="1"/>
    <xf numFmtId="0" fontId="8" fillId="0" borderId="1" xfId="0" applyFont="1" applyBorder="1" applyAlignment="1">
      <alignment horizontal="left" vertical="top"/>
    </xf>
    <xf numFmtId="0" fontId="8" fillId="0" borderId="0" xfId="0" applyFont="1" applyAlignment="1">
      <alignment horizontal="right" vertical="top" wrapText="1"/>
    </xf>
    <xf numFmtId="14" fontId="8" fillId="0" borderId="0" xfId="0" applyNumberFormat="1" applyFont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9" fillId="0" borderId="17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2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3" fillId="15" borderId="0" xfId="0" applyFont="1" applyFill="1" applyAlignment="1">
      <alignment vertical="top"/>
    </xf>
    <xf numFmtId="0" fontId="0" fillId="15" borderId="0" xfId="0" applyFill="1" applyAlignment="1">
      <alignment vertical="top"/>
    </xf>
    <xf numFmtId="0" fontId="0" fillId="15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14" borderId="0" xfId="0" applyFill="1" applyAlignment="1">
      <alignment horizontal="left" vertical="top" wrapText="1"/>
    </xf>
    <xf numFmtId="0" fontId="0" fillId="14" borderId="0" xfId="0" applyFill="1" applyAlignment="1">
      <alignment vertical="top"/>
    </xf>
    <xf numFmtId="0" fontId="3" fillId="11" borderId="0" xfId="0" applyFont="1" applyFill="1" applyAlignment="1">
      <alignment horizontal="center" vertical="center" wrapText="1"/>
    </xf>
    <xf numFmtId="0" fontId="0" fillId="12" borderId="0" xfId="0" applyFill="1" applyAlignment="1">
      <alignment vertical="top"/>
    </xf>
    <xf numFmtId="0" fontId="3" fillId="14" borderId="0" xfId="0" applyFont="1" applyFill="1" applyAlignment="1">
      <alignment vertical="top"/>
    </xf>
    <xf numFmtId="0" fontId="0" fillId="14" borderId="0" xfId="0" applyFill="1" applyAlignment="1">
      <alignment vertical="top" wrapText="1"/>
    </xf>
    <xf numFmtId="1" fontId="0" fillId="0" borderId="18" xfId="0" applyNumberFormat="1" applyBorder="1" applyAlignment="1" applyProtection="1">
      <alignment horizontal="center" vertical="center" wrapText="1"/>
      <protection locked="0"/>
    </xf>
    <xf numFmtId="1" fontId="0" fillId="0" borderId="16" xfId="0" applyNumberFormat="1" applyBorder="1" applyAlignment="1">
      <alignment horizontal="center" vertical="center" wrapText="1"/>
    </xf>
    <xf numFmtId="0" fontId="3" fillId="15" borderId="0" xfId="0" applyFont="1" applyFill="1"/>
    <xf numFmtId="0" fontId="12" fillId="15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Protection="1"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10" fontId="0" fillId="0" borderId="27" xfId="0" applyNumberForma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10" fontId="0" fillId="0" borderId="29" xfId="0" applyNumberFormat="1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10" fontId="0" fillId="0" borderId="32" xfId="0" applyNumberFormat="1" applyBorder="1" applyAlignment="1" applyProtection="1">
      <alignment horizontal="center"/>
      <protection locked="0"/>
    </xf>
    <xf numFmtId="0" fontId="0" fillId="0" borderId="28" xfId="0" applyBorder="1"/>
    <xf numFmtId="10" fontId="8" fillId="0" borderId="33" xfId="0" applyNumberFormat="1" applyFont="1" applyBorder="1" applyAlignment="1">
      <alignment horizontal="center"/>
    </xf>
    <xf numFmtId="0" fontId="8" fillId="0" borderId="0" xfId="0" applyFont="1" applyAlignment="1">
      <alignment vertical="top"/>
    </xf>
    <xf numFmtId="0" fontId="8" fillId="0" borderId="2" xfId="0" applyFont="1" applyBorder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29" fillId="0" borderId="0" xfId="0" applyFont="1"/>
    <xf numFmtId="4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169" fontId="1" fillId="13" borderId="0" xfId="0" applyNumberFormat="1" applyFont="1" applyFill="1" applyAlignment="1" applyProtection="1">
      <alignment horizontal="center" vertical="center" wrapText="1"/>
      <protection locked="0"/>
    </xf>
    <xf numFmtId="10" fontId="1" fillId="13" borderId="0" xfId="0" applyNumberFormat="1" applyFont="1" applyFill="1" applyAlignment="1" applyProtection="1">
      <alignment horizontal="center" vertical="center" wrapText="1"/>
      <protection locked="0"/>
    </xf>
    <xf numFmtId="9" fontId="1" fillId="13" borderId="0" xfId="0" applyNumberFormat="1" applyFont="1" applyFill="1" applyAlignment="1" applyProtection="1">
      <alignment horizontal="center" vertical="center" wrapText="1"/>
      <protection locked="0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167" fontId="0" fillId="0" borderId="4" xfId="0" applyNumberFormat="1" applyBorder="1" applyAlignment="1" applyProtection="1">
      <alignment horizontal="center" vertical="top" wrapText="1"/>
      <protection locked="0"/>
    </xf>
    <xf numFmtId="165" fontId="0" fillId="0" borderId="4" xfId="0" applyNumberForma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167" fontId="0" fillId="0" borderId="8" xfId="0" applyNumberFormat="1" applyBorder="1" applyAlignment="1" applyProtection="1">
      <alignment horizontal="center" vertical="top" wrapText="1"/>
      <protection locked="0"/>
    </xf>
    <xf numFmtId="165" fontId="0" fillId="0" borderId="8" xfId="0" applyNumberFormat="1" applyBorder="1" applyAlignment="1" applyProtection="1">
      <alignment vertical="top" wrapText="1"/>
      <protection locked="0"/>
    </xf>
    <xf numFmtId="4" fontId="16" fillId="0" borderId="8" xfId="0" applyNumberFormat="1" applyFont="1" applyBorder="1" applyAlignment="1" applyProtection="1">
      <alignment wrapText="1"/>
      <protection locked="0"/>
    </xf>
    <xf numFmtId="4" fontId="16" fillId="0" borderId="8" xfId="0" applyNumberFormat="1" applyFont="1" applyBorder="1" applyAlignment="1" applyProtection="1">
      <alignment vertical="top" wrapText="1"/>
      <protection locked="0"/>
    </xf>
    <xf numFmtId="4" fontId="16" fillId="0" borderId="20" xfId="0" applyNumberFormat="1" applyFont="1" applyBorder="1" applyAlignment="1" applyProtection="1">
      <alignment wrapText="1"/>
      <protection locked="0"/>
    </xf>
    <xf numFmtId="4" fontId="16" fillId="0" borderId="20" xfId="0" applyNumberFormat="1" applyFont="1" applyBorder="1" applyAlignment="1" applyProtection="1">
      <alignment vertical="top" wrapText="1"/>
      <protection locked="0"/>
    </xf>
    <xf numFmtId="0" fontId="30" fillId="0" borderId="0" xfId="0" applyFont="1" applyAlignment="1">
      <alignment horizontal="left" vertical="top"/>
    </xf>
    <xf numFmtId="169" fontId="30" fillId="0" borderId="0" xfId="0" applyNumberFormat="1" applyFont="1" applyAlignment="1">
      <alignment vertical="top"/>
    </xf>
    <xf numFmtId="169" fontId="30" fillId="0" borderId="0" xfId="0" applyNumberFormat="1" applyFont="1" applyAlignment="1">
      <alignment horizontal="left" vertical="top"/>
    </xf>
    <xf numFmtId="10" fontId="30" fillId="0" borderId="0" xfId="0" applyNumberFormat="1" applyFont="1" applyAlignment="1">
      <alignment vertical="top"/>
    </xf>
    <xf numFmtId="10" fontId="30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left" vertical="top" wrapText="1"/>
    </xf>
    <xf numFmtId="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9" fontId="1" fillId="0" borderId="0" xfId="0" applyNumberFormat="1" applyFont="1"/>
    <xf numFmtId="0" fontId="23" fillId="0" borderId="7" xfId="0" applyFont="1" applyBorder="1" applyAlignment="1" applyProtection="1">
      <alignment wrapText="1"/>
      <protection locked="0"/>
    </xf>
    <xf numFmtId="4" fontId="33" fillId="13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/>
    </xf>
    <xf numFmtId="0" fontId="12" fillId="0" borderId="0" xfId="0" applyFont="1" applyAlignment="1" applyProtection="1">
      <alignment horizontal="center" vertical="top" wrapText="1"/>
      <protection locked="0"/>
    </xf>
    <xf numFmtId="4" fontId="33" fillId="13" borderId="0" xfId="0" applyNumberFormat="1" applyFont="1" applyFill="1" applyAlignment="1">
      <alignment horizontal="center" vertical="center" wrapText="1"/>
    </xf>
    <xf numFmtId="0" fontId="33" fillId="13" borderId="0" xfId="0" applyFont="1" applyFill="1" applyAlignment="1">
      <alignment horizontal="center" vertical="center" wrapText="1"/>
    </xf>
    <xf numFmtId="168" fontId="33" fillId="13" borderId="0" xfId="0" applyNumberFormat="1" applyFont="1" applyFill="1" applyAlignment="1">
      <alignment horizontal="center" vertical="center" wrapText="1"/>
    </xf>
    <xf numFmtId="4" fontId="2" fillId="0" borderId="35" xfId="0" applyNumberFormat="1" applyFont="1" applyBorder="1" applyAlignment="1">
      <alignment horizontal="center" vertical="center" wrapText="1"/>
    </xf>
    <xf numFmtId="0" fontId="30" fillId="0" borderId="35" xfId="0" applyFont="1" applyBorder="1"/>
    <xf numFmtId="0" fontId="1" fillId="13" borderId="36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0" fontId="3" fillId="15" borderId="0" xfId="0" applyFont="1" applyFill="1" applyAlignment="1">
      <alignment wrapText="1"/>
    </xf>
    <xf numFmtId="0" fontId="8" fillId="11" borderId="0" xfId="0" applyFont="1" applyFill="1" applyAlignment="1">
      <alignment wrapText="1"/>
    </xf>
    <xf numFmtId="0" fontId="8" fillId="0" borderId="0" xfId="0" applyFont="1" applyAlignment="1">
      <alignment horizontal="center" vertical="top"/>
    </xf>
    <xf numFmtId="0" fontId="8" fillId="0" borderId="34" xfId="0" applyFont="1" applyBorder="1" applyAlignment="1" applyProtection="1">
      <alignment horizontal="center" vertical="top"/>
      <protection locked="0"/>
    </xf>
    <xf numFmtId="0" fontId="1" fillId="4" borderId="3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  <xf numFmtId="166" fontId="9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15" fillId="9" borderId="0" xfId="0" applyFont="1" applyFill="1" applyAlignment="1">
      <alignment horizontal="center"/>
    </xf>
    <xf numFmtId="0" fontId="8" fillId="0" borderId="0" xfId="0" applyFont="1" applyAlignment="1">
      <alignment horizontal="center" vertical="top" wrapText="1"/>
    </xf>
    <xf numFmtId="4" fontId="1" fillId="9" borderId="13" xfId="0" applyNumberFormat="1" applyFont="1" applyFill="1" applyBorder="1" applyAlignment="1">
      <alignment horizontal="center" vertical="center" wrapText="1"/>
    </xf>
    <xf numFmtId="4" fontId="2" fillId="9" borderId="13" xfId="0" quotePrefix="1" applyNumberFormat="1" applyFont="1" applyFill="1" applyBorder="1" applyAlignment="1">
      <alignment horizontal="center" wrapText="1"/>
    </xf>
    <xf numFmtId="4" fontId="3" fillId="5" borderId="10" xfId="0" applyNumberFormat="1" applyFont="1" applyFill="1" applyBorder="1" applyAlignment="1">
      <alignment horizontal="center" wrapText="1"/>
    </xf>
    <xf numFmtId="0" fontId="19" fillId="10" borderId="9" xfId="0" applyFont="1" applyFill="1" applyBorder="1" applyAlignment="1">
      <alignment horizontal="left" vertical="top" wrapText="1"/>
    </xf>
    <xf numFmtId="0" fontId="19" fillId="10" borderId="10" xfId="0" applyFont="1" applyFill="1" applyBorder="1" applyAlignment="1">
      <alignment horizontal="left" vertical="top" wrapText="1"/>
    </xf>
    <xf numFmtId="0" fontId="18" fillId="9" borderId="0" xfId="0" applyFont="1" applyFill="1" applyAlignment="1">
      <alignment horizontal="center"/>
    </xf>
    <xf numFmtId="0" fontId="8" fillId="10" borderId="9" xfId="0" applyFont="1" applyFill="1" applyBorder="1" applyAlignment="1">
      <alignment horizontal="left" vertical="top" wrapText="1"/>
    </xf>
    <xf numFmtId="0" fontId="8" fillId="10" borderId="10" xfId="0" applyFont="1" applyFill="1" applyBorder="1" applyAlignment="1">
      <alignment horizontal="left" vertical="top" wrapText="1"/>
    </xf>
    <xf numFmtId="0" fontId="18" fillId="4" borderId="0" xfId="0" applyFont="1" applyFill="1" applyAlignment="1">
      <alignment horizontal="center"/>
    </xf>
    <xf numFmtId="0" fontId="8" fillId="0" borderId="34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R$&quot;\ 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  <dxf>
      <border outline="0">
        <left style="dashed">
          <color theme="4" tint="0.59996337778862885"/>
        </left>
        <right style="dashed">
          <color theme="4" tint="0.59996337778862885"/>
        </right>
        <top style="dashed">
          <color theme="4" tint="0.59996337778862885"/>
        </top>
        <bottom style="dashed">
          <color theme="4" tint="0.59996337778862885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theme="4" tint="0.39994506668294322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theme="4" tint="0.39994506668294322"/>
        </left>
        <right style="dashed">
          <color theme="4" tint="0.39994506668294322"/>
        </right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dashed">
          <color theme="4" tint="0.39994506668294322"/>
        </left>
        <right style="dashed">
          <color theme="4" tint="0.39994506668294322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ashed">
          <color theme="4" tint="0.39994506668294322"/>
        </left>
        <right style="dashed">
          <color theme="4" tint="0.39994506668294322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dashed">
          <color theme="4" tint="0.39994506668294322"/>
        </right>
        <top style="thin">
          <color theme="4" tint="0.39997558519241921"/>
        </top>
        <bottom/>
      </border>
      <protection locked="1" hidden="0"/>
    </dxf>
    <dxf>
      <border diagonalUp="0" diagonalDown="0">
        <left style="dashed">
          <color theme="4" tint="0.39994506668294322"/>
        </left>
        <right style="dashed">
          <color theme="4" tint="0.39994506668294322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dashed">
          <color theme="4" tint="0.39994506668294322"/>
        </left>
        <right style="dashed">
          <color theme="4" tint="0.39994506668294322"/>
        </right>
        <vertical style="dashed">
          <color theme="4" tint="0.39994506668294322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ashed">
          <color theme="4" tint="0.39991454817346722"/>
        </left>
        <right/>
        <top/>
        <bottom style="dashed">
          <color theme="4" tint="0.399914548173467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 style="dashed">
          <color theme="4" tint="0.399914548173467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dashed">
          <color theme="4" tint="0.39991454817346722"/>
        </right>
        <top/>
        <bottom style="dashed">
          <color theme="4" tint="0.39991454817346722"/>
        </bottom>
        <vertical/>
        <horizontal/>
      </border>
    </dxf>
    <dxf>
      <border outline="0">
        <left style="dashed">
          <color theme="4" tint="0.39994506668294322"/>
        </left>
        <right style="dashed">
          <color theme="4" tint="0.39994506668294322"/>
        </right>
        <top style="dashed">
          <color theme="4" tint="0.39994506668294322"/>
        </top>
        <bottom style="dashed">
          <color theme="4" tint="0.39994506668294322"/>
        </bottom>
      </border>
    </dxf>
    <dxf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 style="dashed">
          <color theme="4" tint="0.59996337778862885"/>
        </vertical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 style="dashed">
          <color theme="4" tint="0.59996337778862885"/>
        </vertical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 style="dashed">
          <color theme="4" tint="0.59996337778862885"/>
        </vertical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 style="dashed">
          <color theme="4" tint="0.59996337778862885"/>
        </vertical>
        <horizontal/>
      </border>
      <protection locked="0" hidden="0"/>
    </dxf>
    <dxf>
      <border outline="0">
        <left style="dashed">
          <color theme="4" tint="0.59996337778862885"/>
        </left>
        <right style="dashed">
          <color theme="4" tint="0.59996337778862885"/>
        </right>
        <top style="dashed">
          <color theme="4" tint="0.59996337778862885"/>
        </top>
        <bottom style="dashed">
          <color theme="4" tint="0.59996337778862885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</dxf>
    <dxf>
      <border outline="0">
        <left style="dashed">
          <color theme="4" tint="0.59996337778862885"/>
        </left>
        <right style="dashed">
          <color theme="4" tint="0.59996337778862885"/>
        </right>
        <top style="dashed">
          <color theme="4" tint="0.59996337778862885"/>
        </top>
        <bottom style="dashed">
          <color theme="4" tint="0.599963377788628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8" formatCode="####\-##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dashed">
          <color theme="4" tint="0.59996337778862885"/>
        </right>
        <top style="thin">
          <color theme="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dashed">
          <color theme="4" tint="0.59996337778862885"/>
        </right>
        <top style="thin">
          <color theme="4"/>
        </top>
        <bottom/>
      </border>
    </dxf>
    <dxf>
      <border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 style="dashed">
          <color theme="4" tint="0.59996337778862885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right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/>
        <right style="dashed">
          <color theme="4" tint="0.59996337778862885"/>
        </right>
        <top/>
        <bottom/>
        <vertical/>
        <horizontal/>
      </border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164" formatCode="&quot;R$&quot;\ 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strike val="0"/>
        <outline val="0"/>
        <shadow val="0"/>
        <u val="none"/>
        <vertAlign val="baseline"/>
        <sz val="11"/>
        <color rgb="FF0070C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right" vertical="top" textRotation="0" wrapText="1" indent="0" justifyLastLine="0" shrinkToFit="0" readingOrder="0"/>
      <border diagonalUp="0" diagonalDown="0">
        <left style="dashed">
          <color theme="4" tint="0.59996337778862885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/>
        <right style="dashed">
          <color theme="4" tint="0.59996337778862885"/>
        </right>
        <top/>
        <bottom/>
        <vertical/>
        <horizontal/>
      </border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/>
        <horizontal/>
      </border>
      <protection locked="0" hidden="0"/>
    </dxf>
    <dxf>
      <alignment horizontal="general" vertical="top" textRotation="0" wrapText="1" indent="0" justifyLastLine="0" shrinkToFit="0" readingOrder="0"/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right" vertical="top" textRotation="0" wrapText="1" indent="0" justifyLastLine="0" shrinkToFit="0" readingOrder="0"/>
      <protection locked="1" hidden="0"/>
    </dxf>
    <dxf>
      <alignment horizontal="general" vertical="top" textRotation="0" wrapText="1" indent="0" justifyLastLine="0" shrinkToFit="0" readingOrder="0"/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5305425</xdr:colOff>
      <xdr:row>6</xdr:row>
      <xdr:rowOff>2001169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19F221-503E-4508-A583-737B52920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7775"/>
          <a:ext cx="5305425" cy="2001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55031</xdr:colOff>
      <xdr:row>0</xdr:row>
      <xdr:rowOff>203204</xdr:rowOff>
    </xdr:from>
    <xdr:to>
      <xdr:col>4</xdr:col>
      <xdr:colOff>1386418</xdr:colOff>
      <xdr:row>2</xdr:row>
      <xdr:rowOff>12586</xdr:rowOff>
    </xdr:to>
    <xdr:sp macro="[0]!wsPlano.AdicionarLinha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3E1DBCC-EFF0-A0EB-E4C8-DA5FFA54CF27}"/>
            </a:ext>
          </a:extLst>
        </xdr:cNvPr>
        <xdr:cNvSpPr/>
      </xdr:nvSpPr>
      <xdr:spPr>
        <a:xfrm>
          <a:off x="6616698" y="203204"/>
          <a:ext cx="1331387" cy="518465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ysClr val="windowText" lastClr="000000"/>
              </a:solidFill>
            </a:rPr>
            <a:t>Adicionar item consumo</a:t>
          </a:r>
        </a:p>
      </xdr:txBody>
    </xdr:sp>
    <xdr:clientData/>
  </xdr:twoCellAnchor>
  <xdr:twoCellAnchor>
    <xdr:from>
      <xdr:col>4</xdr:col>
      <xdr:colOff>52917</xdr:colOff>
      <xdr:row>2</xdr:row>
      <xdr:rowOff>53980</xdr:rowOff>
    </xdr:from>
    <xdr:to>
      <xdr:col>4</xdr:col>
      <xdr:colOff>1395942</xdr:colOff>
      <xdr:row>4</xdr:row>
      <xdr:rowOff>2</xdr:rowOff>
    </xdr:to>
    <xdr:sp macro="[0]!wsPlano.AdicionarLinha1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9DD6AD54-7DE3-DD02-7392-22BF171382CD}"/>
            </a:ext>
          </a:extLst>
        </xdr:cNvPr>
        <xdr:cNvSpPr/>
      </xdr:nvSpPr>
      <xdr:spPr>
        <a:xfrm>
          <a:off x="6614584" y="763063"/>
          <a:ext cx="1343025" cy="538689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ysClr val="windowText" lastClr="000000"/>
              </a:solidFill>
            </a:rPr>
            <a:t>Adiciconar item Pessoa Física</a:t>
          </a:r>
        </a:p>
      </xdr:txBody>
    </xdr:sp>
    <xdr:clientData/>
  </xdr:twoCellAnchor>
  <xdr:twoCellAnchor>
    <xdr:from>
      <xdr:col>4</xdr:col>
      <xdr:colOff>1447796</xdr:colOff>
      <xdr:row>0</xdr:row>
      <xdr:rowOff>202146</xdr:rowOff>
    </xdr:from>
    <xdr:to>
      <xdr:col>4</xdr:col>
      <xdr:colOff>3111501</xdr:colOff>
      <xdr:row>2</xdr:row>
      <xdr:rowOff>20721</xdr:rowOff>
    </xdr:to>
    <xdr:sp macro="[0]!wsPlano.AdicionarLinha2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14C4CFC5-7792-4B37-86A3-A3232D344C20}"/>
            </a:ext>
          </a:extLst>
        </xdr:cNvPr>
        <xdr:cNvSpPr/>
      </xdr:nvSpPr>
      <xdr:spPr>
        <a:xfrm>
          <a:off x="8009463" y="202146"/>
          <a:ext cx="1663705" cy="527658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>
              <a:solidFill>
                <a:sysClr val="windowText" lastClr="000000"/>
              </a:solidFill>
            </a:rPr>
            <a:t>Adiciconar item Pessoa Jurídica</a:t>
          </a:r>
        </a:p>
      </xdr:txBody>
    </xdr:sp>
    <xdr:clientData/>
  </xdr:twoCellAnchor>
  <xdr:twoCellAnchor>
    <xdr:from>
      <xdr:col>4</xdr:col>
      <xdr:colOff>1456262</xdr:colOff>
      <xdr:row>2</xdr:row>
      <xdr:rowOff>63505</xdr:rowOff>
    </xdr:from>
    <xdr:to>
      <xdr:col>4</xdr:col>
      <xdr:colOff>3122085</xdr:colOff>
      <xdr:row>4</xdr:row>
      <xdr:rowOff>1254</xdr:rowOff>
    </xdr:to>
    <xdr:sp macro="[0]!wsPlano.AdicionarLinha3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32A3B6BC-CC75-4A43-8A5B-2597062D2846}"/>
            </a:ext>
          </a:extLst>
        </xdr:cNvPr>
        <xdr:cNvSpPr/>
      </xdr:nvSpPr>
      <xdr:spPr>
        <a:xfrm>
          <a:off x="8017929" y="772588"/>
          <a:ext cx="1665823" cy="530416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ysClr val="windowText" lastClr="000000"/>
              </a:solidFill>
            </a:rPr>
            <a:t>Adiciconar item Serviços gerem permanente</a:t>
          </a:r>
        </a:p>
      </xdr:txBody>
    </xdr:sp>
    <xdr:clientData/>
  </xdr:twoCellAnchor>
  <xdr:twoCellAnchor>
    <xdr:from>
      <xdr:col>4</xdr:col>
      <xdr:colOff>3160186</xdr:colOff>
      <xdr:row>0</xdr:row>
      <xdr:rowOff>201083</xdr:rowOff>
    </xdr:from>
    <xdr:to>
      <xdr:col>4</xdr:col>
      <xdr:colOff>3968753</xdr:colOff>
      <xdr:row>7</xdr:row>
      <xdr:rowOff>127000</xdr:rowOff>
    </xdr:to>
    <xdr:sp macro="[0]!wsPlano.Excluir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C8BDFB8-3D70-96D9-0924-673399F47483}"/>
            </a:ext>
          </a:extLst>
        </xdr:cNvPr>
        <xdr:cNvSpPr/>
      </xdr:nvSpPr>
      <xdr:spPr>
        <a:xfrm>
          <a:off x="9690103" y="201083"/>
          <a:ext cx="808567" cy="1778000"/>
        </a:xfrm>
        <a:prstGeom prst="roundRect">
          <a:avLst/>
        </a:prstGeom>
        <a:solidFill>
          <a:srgbClr val="FF0000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Excluir item selecionado</a:t>
          </a:r>
        </a:p>
      </xdr:txBody>
    </xdr:sp>
    <xdr:clientData/>
  </xdr:twoCellAnchor>
  <xdr:twoCellAnchor>
    <xdr:from>
      <xdr:col>4</xdr:col>
      <xdr:colOff>52916</xdr:colOff>
      <xdr:row>4</xdr:row>
      <xdr:rowOff>95250</xdr:rowOff>
    </xdr:from>
    <xdr:to>
      <xdr:col>4</xdr:col>
      <xdr:colOff>3111500</xdr:colOff>
      <xdr:row>7</xdr:row>
      <xdr:rowOff>105834</xdr:rowOff>
    </xdr:to>
    <xdr:sp macro="[0]!wsPlano.AdicionarLinha4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D0F2E42B-74CE-515B-F42C-0B5F8713B53A}"/>
            </a:ext>
          </a:extLst>
        </xdr:cNvPr>
        <xdr:cNvSpPr/>
      </xdr:nvSpPr>
      <xdr:spPr>
        <a:xfrm>
          <a:off x="6582833" y="1397000"/>
          <a:ext cx="3058584" cy="560917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Adicionar item</a:t>
          </a:r>
          <a:r>
            <a:rPr lang="pt-BR" sz="1100" baseline="0">
              <a:solidFill>
                <a:schemeClr val="bg1"/>
              </a:solidFill>
            </a:rPr>
            <a:t> Serviços de Engenharia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0</xdr:row>
      <xdr:rowOff>275547</xdr:rowOff>
    </xdr:from>
    <xdr:to>
      <xdr:col>25</xdr:col>
      <xdr:colOff>1440656</xdr:colOff>
      <xdr:row>1</xdr:row>
      <xdr:rowOff>511971</xdr:rowOff>
    </xdr:to>
    <xdr:sp macro="[0]!wsPessoal.AdicionarLinha4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4B49EB3A-E05A-319F-965B-07608B025E91}"/>
            </a:ext>
          </a:extLst>
        </xdr:cNvPr>
        <xdr:cNvSpPr/>
      </xdr:nvSpPr>
      <xdr:spPr>
        <a:xfrm>
          <a:off x="12954000" y="275547"/>
          <a:ext cx="1393031" cy="59361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Adicionar profissional</a:t>
          </a:r>
        </a:p>
      </xdr:txBody>
    </xdr:sp>
    <xdr:clientData/>
  </xdr:twoCellAnchor>
  <xdr:twoCellAnchor>
    <xdr:from>
      <xdr:col>25</xdr:col>
      <xdr:colOff>1512094</xdr:colOff>
      <xdr:row>0</xdr:row>
      <xdr:rowOff>273846</xdr:rowOff>
    </xdr:from>
    <xdr:to>
      <xdr:col>25</xdr:col>
      <xdr:colOff>3119437</xdr:colOff>
      <xdr:row>1</xdr:row>
      <xdr:rowOff>488156</xdr:rowOff>
    </xdr:to>
    <xdr:sp macro="[0]!wsPessoal.Excluir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83F7F67B-1012-C2CD-3E1F-CC462B4A1113}"/>
            </a:ext>
          </a:extLst>
        </xdr:cNvPr>
        <xdr:cNvSpPr/>
      </xdr:nvSpPr>
      <xdr:spPr>
        <a:xfrm>
          <a:off x="14418469" y="273846"/>
          <a:ext cx="1607343" cy="571498"/>
        </a:xfrm>
        <a:prstGeom prst="roundRect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/>
            <a:t>Excluir profissional selecionado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35717</xdr:colOff>
      <xdr:row>0</xdr:row>
      <xdr:rowOff>226219</xdr:rowOff>
    </xdr:from>
    <xdr:to>
      <xdr:col>5</xdr:col>
      <xdr:colOff>1500186</xdr:colOff>
      <xdr:row>3</xdr:row>
      <xdr:rowOff>107156</xdr:rowOff>
    </xdr:to>
    <xdr:sp macro="[0]!wsPermanente.AdicionarLinha5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0743ACF-8C56-9F3E-56AA-4C25DCA5FFDE}"/>
            </a:ext>
          </a:extLst>
        </xdr:cNvPr>
        <xdr:cNvSpPr/>
      </xdr:nvSpPr>
      <xdr:spPr>
        <a:xfrm>
          <a:off x="9727405" y="226219"/>
          <a:ext cx="1464469" cy="595312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Adicionar item</a:t>
          </a:r>
        </a:p>
      </xdr:txBody>
    </xdr:sp>
    <xdr:clientData/>
  </xdr:twoCellAnchor>
  <xdr:twoCellAnchor>
    <xdr:from>
      <xdr:col>5</xdr:col>
      <xdr:colOff>1547813</xdr:colOff>
      <xdr:row>0</xdr:row>
      <xdr:rowOff>226217</xdr:rowOff>
    </xdr:from>
    <xdr:to>
      <xdr:col>5</xdr:col>
      <xdr:colOff>3476625</xdr:colOff>
      <xdr:row>3</xdr:row>
      <xdr:rowOff>95249</xdr:rowOff>
    </xdr:to>
    <xdr:sp macro="[0]!wsPermanente.Excluir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2B713F0E-9C4F-4232-9735-A55763B998C4}"/>
            </a:ext>
          </a:extLst>
        </xdr:cNvPr>
        <xdr:cNvSpPr/>
      </xdr:nvSpPr>
      <xdr:spPr>
        <a:xfrm>
          <a:off x="11239501" y="226217"/>
          <a:ext cx="1928812" cy="583407"/>
        </a:xfrm>
        <a:prstGeom prst="roundRect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lang="pt-BR" sz="1400"/>
            <a:t>Excluir item selecionado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35724</xdr:colOff>
      <xdr:row>0</xdr:row>
      <xdr:rowOff>238126</xdr:rowOff>
    </xdr:from>
    <xdr:to>
      <xdr:col>5</xdr:col>
      <xdr:colOff>1571625</xdr:colOff>
      <xdr:row>2</xdr:row>
      <xdr:rowOff>190501</xdr:rowOff>
    </xdr:to>
    <xdr:sp macro="[0]!wsObras.AdicionarLinha6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FBE06BA-68E5-C2E7-5897-654265AA120E}"/>
            </a:ext>
          </a:extLst>
        </xdr:cNvPr>
        <xdr:cNvSpPr/>
      </xdr:nvSpPr>
      <xdr:spPr>
        <a:xfrm>
          <a:off x="9501193" y="238126"/>
          <a:ext cx="1535901" cy="6667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Adicionar item</a:t>
          </a:r>
        </a:p>
      </xdr:txBody>
    </xdr:sp>
    <xdr:clientData/>
  </xdr:twoCellAnchor>
  <xdr:twoCellAnchor>
    <xdr:from>
      <xdr:col>5</xdr:col>
      <xdr:colOff>1631155</xdr:colOff>
      <xdr:row>0</xdr:row>
      <xdr:rowOff>226219</xdr:rowOff>
    </xdr:from>
    <xdr:to>
      <xdr:col>5</xdr:col>
      <xdr:colOff>3178968</xdr:colOff>
      <xdr:row>2</xdr:row>
      <xdr:rowOff>190500</xdr:rowOff>
    </xdr:to>
    <xdr:sp macro="[0]!wsObras.Excluir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B3AA69BD-3D6B-B9E9-648E-C746A5BD8758}"/>
            </a:ext>
          </a:extLst>
        </xdr:cNvPr>
        <xdr:cNvSpPr/>
      </xdr:nvSpPr>
      <xdr:spPr>
        <a:xfrm>
          <a:off x="10286999" y="226219"/>
          <a:ext cx="1547813" cy="67865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/>
            <a:t>Excluir item</a:t>
          </a:r>
          <a:r>
            <a:rPr lang="pt-BR" sz="1400" baseline="0"/>
            <a:t> selecionado</a:t>
          </a:r>
          <a:endParaRPr lang="pt-BR" sz="14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95248</xdr:colOff>
      <xdr:row>1</xdr:row>
      <xdr:rowOff>11907</xdr:rowOff>
    </xdr:from>
    <xdr:to>
      <xdr:col>4</xdr:col>
      <xdr:colOff>1762124</xdr:colOff>
      <xdr:row>1</xdr:row>
      <xdr:rowOff>404813</xdr:rowOff>
    </xdr:to>
    <xdr:sp macro="[0]!wsCustosIndiretos.AdicionarLinha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8695BCF-7DA8-476A-8AFA-AB02F78C39AA}"/>
            </a:ext>
          </a:extLst>
        </xdr:cNvPr>
        <xdr:cNvSpPr/>
      </xdr:nvSpPr>
      <xdr:spPr>
        <a:xfrm>
          <a:off x="5829298" y="307182"/>
          <a:ext cx="1666876" cy="39290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Adicionar Serviço</a:t>
          </a:r>
        </a:p>
      </xdr:txBody>
    </xdr:sp>
    <xdr:clientData/>
  </xdr:twoCellAnchor>
  <xdr:twoCellAnchor>
    <xdr:from>
      <xdr:col>4</xdr:col>
      <xdr:colOff>2190749</xdr:colOff>
      <xdr:row>1</xdr:row>
      <xdr:rowOff>11907</xdr:rowOff>
    </xdr:from>
    <xdr:to>
      <xdr:col>4</xdr:col>
      <xdr:colOff>4405312</xdr:colOff>
      <xdr:row>1</xdr:row>
      <xdr:rowOff>404813</xdr:rowOff>
    </xdr:to>
    <xdr:sp macro="[0]!wsCustosIndiretos.Excluir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E1313E67-3CCD-4DCE-A50B-BA9F35724AB1}"/>
            </a:ext>
          </a:extLst>
        </xdr:cNvPr>
        <xdr:cNvSpPr/>
      </xdr:nvSpPr>
      <xdr:spPr>
        <a:xfrm>
          <a:off x="7924799" y="307182"/>
          <a:ext cx="2214563" cy="39290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Excluir serviço selecionado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PF" displayName="TabPF" ref="A15:C18" totalsRowShown="0" tableBorderDxfId="81">
  <autoFilter ref="A15:C18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000-000001000000}" name="código" dataDxfId="80"/>
    <tableColumn id="2" xr3:uid="{00000000-0010-0000-0000-000002000000}" name="item"/>
    <tableColumn id="3" xr3:uid="{00000000-0010-0000-0000-000003000000}" name="texto" dataDxfId="79">
      <calculatedColumnFormula>$D$5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9000000}" name="TabCustosIndiretos" displayName="TabCustosIndiretos" ref="A3:C8" totalsRowShown="0" headerRowDxfId="18">
  <autoFilter ref="A3:C8" xr:uid="{00000000-0009-0000-0100-000002000000}"/>
  <tableColumns count="3">
    <tableColumn id="1" xr3:uid="{00000000-0010-0000-0900-000001000000}" name="Coluna1" dataDxfId="17">
      <calculatedColumnFormula>$A$2</calculatedColumnFormula>
    </tableColumn>
    <tableColumn id="2" xr3:uid="{00000000-0010-0000-0900-000002000000}" name="Coluna2" dataDxfId="16"/>
    <tableColumn id="3" xr3:uid="{00000000-0010-0000-0900-000003000000}" name="Coluna3" dataDxfId="1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tapas" displayName="TabEtapas" ref="A12:E13" totalsRowShown="0" headerRowDxfId="14" dataDxfId="13" tableBorderDxfId="12">
  <autoFilter ref="A12:E13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A00-000001000000}" name="ETAPAS" dataDxfId="11"/>
    <tableColumn id="2" xr3:uid="{00000000-0010-0000-0A00-000002000000}" name="DESCRIÇÃO" dataDxfId="10">
      <calculatedColumnFormula>$A$9</calculatedColumnFormula>
    </tableColumn>
    <tableColumn id="3" xr3:uid="{00000000-0010-0000-0A00-000003000000}" name="DESPESAS" dataDxfId="9">
      <calculatedColumnFormula>CONCATENATE($A$2,";",$A$3,";",$A$4,";",$A$5,";",$A$6,";",$A$7,";",$A$8)</calculatedColumnFormula>
    </tableColumn>
    <tableColumn id="4" xr3:uid="{00000000-0010-0000-0A00-000004000000}" name="INÍCIO" dataDxfId="8"/>
    <tableColumn id="5" xr3:uid="{00000000-0010-0000-0A00-000005000000}" name="TÉRMINO" dataDxf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Cronograma" displayName="TabCronograma" ref="A15:D16" totalsRowShown="0" headerRowDxfId="6" dataDxfId="5" tableBorderDxfId="4">
  <autoFilter ref="A15:D1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ARCELA" dataDxfId="3"/>
    <tableColumn id="2" xr3:uid="{00000000-0010-0000-0B00-000002000000}" name="VALOR A SER RECEBIDO" dataDxfId="2">
      <calculatedColumnFormula>$D$12</calculatedColumnFormula>
    </tableColumn>
    <tableColumn id="3" xr3:uid="{00000000-0010-0000-0B00-000003000000}" name="EXECUÇÃO" dataDxfId="1">
      <calculatedColumnFormula>$A$9</calculatedColumnFormula>
    </tableColumn>
    <tableColumn id="4" xr3:uid="{00000000-0010-0000-0B00-000004000000}" name="DESPESAS" dataDxfId="0">
      <calculatedColumnFormula>CONCATENATE($A$2,";",$A$3,";",$A$4,";",$A$5,";",$A$6,";",$A$7,";",$A$8)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PJ" displayName="TabPJ" ref="A20:C22" totalsRowShown="0" tableBorderDxfId="78">
  <autoFilter ref="A20:C2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100-000001000000}" name="código" dataDxfId="77"/>
    <tableColumn id="2" xr3:uid="{00000000-0010-0000-0100-000002000000}" name="item" dataDxfId="76"/>
    <tableColumn id="3" xr3:uid="{00000000-0010-0000-0100-000003000000}" name="texto" dataDxfId="75">
      <calculatedColumnFormula>$D$6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TerceirosPermanente" displayName="TabTerceirosPermanente" ref="A32:C34" totalsRowShown="0" tableBorderDxfId="74">
  <autoFilter ref="A32:C34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200-000001000000}" name="código" dataDxfId="73"/>
    <tableColumn id="2" xr3:uid="{00000000-0010-0000-0200-000002000000}" name="item"/>
    <tableColumn id="3" xr3:uid="{00000000-0010-0000-0200-000003000000}" name="texto" dataDxfId="72">
      <calculatedColumnFormula>IF($C$31&lt;=0,"Não se aplica","")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TabConsumo" displayName="TabConsumo" ref="A7:C12" totalsRowShown="0" headerRowDxfId="71" tableBorderDxfId="70">
  <autoFilter ref="A7:C1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300-000001000000}" name="código" dataDxfId="69"/>
    <tableColumn id="2" xr3:uid="{00000000-0010-0000-0300-000002000000}" name="item" dataDxfId="68"/>
    <tableColumn id="3" xr3:uid="{00000000-0010-0000-0300-000003000000}" name="texto" dataDxfId="67">
      <calculatedColumnFormula>$D$4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TerceirosPermanente11" displayName="TabTerceirosPermanente11" ref="A36:C39" totalsRowShown="0" tableBorderDxfId="66">
  <autoFilter ref="A36:C39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400-000001000000}" name="código" dataDxfId="65"/>
    <tableColumn id="2" xr3:uid="{00000000-0010-0000-0400-000002000000}" name="item"/>
    <tableColumn id="3" xr3:uid="{00000000-0010-0000-0400-000003000000}" name="texto" dataDxfId="64">
      <calculatedColumnFormula>IF($C$35&lt;=0,"Não se aplica","")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TabPessoal" displayName="TabPessoal" ref="A4:X17" totalsRowShown="0" headerRowDxfId="63" dataDxfId="62" tableBorderDxfId="61">
  <autoFilter ref="A4:X17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00000000-0010-0000-0500-000001000000}" name="Coluna1" dataDxfId="60"/>
    <tableColumn id="24" xr3:uid="{00000000-0010-0000-0500-000018000000}" name="Coluna12" dataDxfId="59"/>
    <tableColumn id="2" xr3:uid="{00000000-0010-0000-0500-000002000000}" name="Coluna2" dataDxfId="58"/>
    <tableColumn id="3" xr3:uid="{00000000-0010-0000-0500-000003000000}" name="Coluna3" dataDxfId="57"/>
    <tableColumn id="4" xr3:uid="{00000000-0010-0000-0500-000004000000}" name="Coluna5" dataDxfId="56">
      <calculatedColumnFormula>D5/12</calculatedColumnFormula>
    </tableColumn>
    <tableColumn id="5" xr3:uid="{00000000-0010-0000-0500-000005000000}" name="Coluna4" dataDxfId="55">
      <calculatedColumnFormula>(D5/12/3)</calculatedColumnFormula>
    </tableColumn>
    <tableColumn id="6" xr3:uid="{00000000-0010-0000-0500-000006000000}" name="Coluna6" dataDxfId="54">
      <calculatedColumnFormula>'Planilha de Pessoal'!$D5+'Planilha de Pessoal'!$E5+'Planilha de Pessoal'!$F5</calculatedColumnFormula>
    </tableColumn>
    <tableColumn id="7" xr3:uid="{00000000-0010-0000-0500-000007000000}" name="Coluna7" dataDxfId="53"/>
    <tableColumn id="8" xr3:uid="{00000000-0010-0000-0500-000008000000}" name="0,00" dataDxfId="52">
      <calculatedColumnFormula>G5*H5</calculatedColumnFormula>
    </tableColumn>
    <tableColumn id="9" xr3:uid="{00000000-0010-0000-0500-000009000000}" name="0,008" dataDxfId="51">
      <calculatedColumnFormula>D5-I5</calculatedColumnFormula>
    </tableColumn>
    <tableColumn id="10" xr3:uid="{00000000-0010-0000-0500-00000A000000}" name="Coluna9" dataDxfId="50"/>
    <tableColumn id="11" xr3:uid="{00000000-0010-0000-0500-00000B000000}" name="0,0010" dataDxfId="49">
      <calculatedColumnFormula>J5*K5</calculatedColumnFormula>
    </tableColumn>
    <tableColumn id="12" xr3:uid="{00000000-0010-0000-0500-00000C000000}" name="Coluna11" dataDxfId="48"/>
    <tableColumn id="13" xr3:uid="{00000000-0010-0000-0500-00000D000000}" name="0,0012" dataDxfId="47">
      <calculatedColumnFormula>L5-M5</calculatedColumnFormula>
    </tableColumn>
    <tableColumn id="14" xr3:uid="{00000000-0010-0000-0500-00000E000000}" name="8,0%" dataDxfId="46">
      <calculatedColumnFormula>$O$4</calculatedColumnFormula>
    </tableColumn>
    <tableColumn id="15" xr3:uid="{00000000-0010-0000-0500-00000F000000}" name="Coluna13" dataDxfId="45">
      <calculatedColumnFormula>G5*O5</calculatedColumnFormula>
    </tableColumn>
    <tableColumn id="16" xr3:uid="{00000000-0010-0000-0500-000010000000}" name="0,00%" dataDxfId="44">
      <calculatedColumnFormula>$Q$4</calculatedColumnFormula>
    </tableColumn>
    <tableColumn id="17" xr3:uid="{00000000-0010-0000-0500-000011000000}" name="Coluna14" dataDxfId="43">
      <calculatedColumnFormula>G5*Q5</calculatedColumnFormula>
    </tableColumn>
    <tableColumn id="18" xr3:uid="{00000000-0010-0000-0500-000012000000}" name="0%" dataDxfId="42">
      <calculatedColumnFormula>$S$4</calculatedColumnFormula>
    </tableColumn>
    <tableColumn id="19" xr3:uid="{00000000-0010-0000-0500-000013000000}" name="Coluna15" dataDxfId="41">
      <calculatedColumnFormula>G5*S5</calculatedColumnFormula>
    </tableColumn>
    <tableColumn id="20" xr3:uid="{00000000-0010-0000-0500-000014000000}" name="Coluna16" dataDxfId="40">
      <calculatedColumnFormula>P5+R5+T5</calculatedColumnFormula>
    </tableColumn>
    <tableColumn id="21" xr3:uid="{00000000-0010-0000-0500-000015000000}" name="Coluna17" dataDxfId="39">
      <calculatedColumnFormula>G5+U5</calculatedColumnFormula>
    </tableColumn>
    <tableColumn id="22" xr3:uid="{00000000-0010-0000-0500-000016000000}" name="12" dataDxfId="38">
      <calculatedColumnFormula>$W$4</calculatedColumnFormula>
    </tableColumn>
    <tableColumn id="23" xr3:uid="{00000000-0010-0000-0500-000017000000}" name="Coluna18" dataDxfId="37">
      <calculatedColumnFormula>V5*W5</calculatedColumnFormula>
    </tableColumn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Permanente" displayName="TabPermanente" ref="A4:D6" totalsRowShown="0" headerRowDxfId="36" tableBorderDxfId="35">
  <autoFilter ref="A4:D6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ITEM" dataDxfId="34"/>
    <tableColumn id="2" xr3:uid="{00000000-0010-0000-0600-000002000000}" name="QUANTIDADE" dataDxfId="33"/>
    <tableColumn id="3" xr3:uid="{00000000-0010-0000-0600-000003000000}" name="VALOR UNITÁRIO" dataDxfId="32"/>
    <tableColumn id="4" xr3:uid="{00000000-0010-0000-0600-000004000000}" name="VALOR TOTAL (R$)" dataDxfId="31">
      <calculatedColumnFormula>B5*C5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TabObras" displayName="TabObras" ref="A3:D5" totalsRowShown="0" headerRowDxfId="30" dataDxfId="29" tableBorderDxfId="28">
  <autoFilter ref="A3:D5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ITEM" dataDxfId="27"/>
    <tableColumn id="2" xr3:uid="{00000000-0010-0000-0700-000002000000}" name="METRAGEM" dataDxfId="26"/>
    <tableColumn id="3" xr3:uid="{00000000-0010-0000-0700-000003000000}" name="DESCRITIVO" dataDxfId="25"/>
    <tableColumn id="4" xr3:uid="{00000000-0010-0000-0700-000004000000}" name="VALOR TOTAL (R$)" dataDxfId="2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Tabela1" displayName="Tabela1" ref="A10:C19" totalsRowShown="0" headerRowDxfId="23" tableBorderDxfId="22">
  <autoFilter ref="A10:C19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800-000001000000}" name="TIPO" dataDxfId="21"/>
    <tableColumn id="3" xr3:uid="{00000000-0010-0000-0800-000003000000}" name="NOME DO PROJETO" dataDxfId="20"/>
    <tableColumn id="2" xr3:uid="{00000000-0010-0000-0800-000002000000}" name="% RATEIO SERVIÇO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2:A19"/>
  <sheetViews>
    <sheetView tabSelected="1" zoomScale="90" zoomScaleNormal="90" workbookViewId="0">
      <selection activeCell="A18" sqref="A18"/>
    </sheetView>
  </sheetViews>
  <sheetFormatPr defaultRowHeight="15" x14ac:dyDescent="0.25"/>
  <cols>
    <col min="1" max="1" width="220.85546875" customWidth="1"/>
  </cols>
  <sheetData>
    <row r="2" spans="1:1" ht="23.25" x14ac:dyDescent="0.35">
      <c r="A2" s="190" t="s">
        <v>198</v>
      </c>
    </row>
    <row r="3" spans="1:1" ht="23.25" x14ac:dyDescent="0.35">
      <c r="A3" s="191"/>
    </row>
    <row r="4" spans="1:1" x14ac:dyDescent="0.25">
      <c r="A4" s="192" t="s">
        <v>199</v>
      </c>
    </row>
    <row r="5" spans="1:1" x14ac:dyDescent="0.25">
      <c r="A5" s="193"/>
    </row>
    <row r="6" spans="1:1" x14ac:dyDescent="0.25">
      <c r="A6" s="193" t="s">
        <v>200</v>
      </c>
    </row>
    <row r="7" spans="1:1" ht="162" customHeight="1" x14ac:dyDescent="0.25">
      <c r="A7" s="193"/>
    </row>
    <row r="8" spans="1:1" x14ac:dyDescent="0.25">
      <c r="A8" s="193" t="s">
        <v>201</v>
      </c>
    </row>
    <row r="9" spans="1:1" x14ac:dyDescent="0.25">
      <c r="A9" s="193" t="s">
        <v>202</v>
      </c>
    </row>
    <row r="10" spans="1:1" x14ac:dyDescent="0.25">
      <c r="A10" s="193" t="s">
        <v>203</v>
      </c>
    </row>
    <row r="11" spans="1:1" x14ac:dyDescent="0.25">
      <c r="A11" s="193" t="s">
        <v>204</v>
      </c>
    </row>
    <row r="12" spans="1:1" x14ac:dyDescent="0.25">
      <c r="A12" s="193" t="s">
        <v>205</v>
      </c>
    </row>
    <row r="13" spans="1:1" x14ac:dyDescent="0.25">
      <c r="A13" s="193" t="s">
        <v>206</v>
      </c>
    </row>
    <row r="14" spans="1:1" x14ac:dyDescent="0.25">
      <c r="A14" s="193" t="s">
        <v>28</v>
      </c>
    </row>
    <row r="15" spans="1:1" x14ac:dyDescent="0.25">
      <c r="A15" s="193" t="s">
        <v>207</v>
      </c>
    </row>
    <row r="16" spans="1:1" x14ac:dyDescent="0.25">
      <c r="A16" s="193" t="s">
        <v>35</v>
      </c>
    </row>
    <row r="17" spans="1:1" x14ac:dyDescent="0.25">
      <c r="A17" s="193" t="s">
        <v>208</v>
      </c>
    </row>
    <row r="18" spans="1:1" ht="30" x14ac:dyDescent="0.25">
      <c r="A18" s="281" t="s">
        <v>259</v>
      </c>
    </row>
    <row r="19" spans="1:1" x14ac:dyDescent="0.25">
      <c r="A19" s="193" t="s">
        <v>258</v>
      </c>
    </row>
  </sheetData>
  <sheetProtection algorithmName="SHA-512" hashValue="zPsLFLWfdFBEBbinj+6utqTEM1lcUVHgF+qcwevtLnBibPpdUtcPnDrUKmdLr1klYmbkdCCVi0CEFL/RPoeJ1Q==" saltValue="5iI036mg2HVaXN4MCFW1DA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sPlano"/>
  <dimension ref="A1:F48"/>
  <sheetViews>
    <sheetView showGridLines="0" zoomScale="80" zoomScaleNormal="80" workbookViewId="0">
      <selection activeCell="E17" sqref="E17"/>
    </sheetView>
  </sheetViews>
  <sheetFormatPr defaultRowHeight="15" x14ac:dyDescent="0.25"/>
  <cols>
    <col min="1" max="1" width="9" style="10" customWidth="1"/>
    <col min="2" max="2" width="71.42578125" customWidth="1"/>
    <col min="3" max="3" width="15.7109375" style="11" customWidth="1"/>
    <col min="4" max="4" width="1.7109375" style="119" customWidth="1"/>
    <col min="5" max="5" width="60.7109375" customWidth="1"/>
    <col min="6" max="6" width="50.85546875" customWidth="1"/>
  </cols>
  <sheetData>
    <row r="1" spans="1:6" ht="23.25" x14ac:dyDescent="0.35">
      <c r="A1" s="286" t="s">
        <v>0</v>
      </c>
      <c r="B1" s="286"/>
      <c r="C1" s="286"/>
      <c r="D1" s="94"/>
      <c r="E1" s="201" t="s">
        <v>168</v>
      </c>
      <c r="F1" s="194" t="s">
        <v>209</v>
      </c>
    </row>
    <row r="2" spans="1:6" ht="32.25" customHeight="1" x14ac:dyDescent="0.25">
      <c r="A2" s="16" t="s">
        <v>16</v>
      </c>
      <c r="B2" s="287"/>
      <c r="C2" s="287"/>
      <c r="D2" s="117"/>
      <c r="E2" s="97"/>
      <c r="F2" s="196" t="s">
        <v>212</v>
      </c>
    </row>
    <row r="3" spans="1:6" ht="31.5" customHeight="1" x14ac:dyDescent="0.25">
      <c r="A3" s="16" t="s">
        <v>17</v>
      </c>
      <c r="B3" s="288"/>
      <c r="C3" s="288"/>
      <c r="D3" s="118"/>
      <c r="E3" s="97"/>
      <c r="F3" s="196" t="s">
        <v>213</v>
      </c>
    </row>
    <row r="4" spans="1:6" x14ac:dyDescent="0.25">
      <c r="A4" s="24" t="s">
        <v>13</v>
      </c>
      <c r="B4" s="26" t="s">
        <v>14</v>
      </c>
      <c r="C4" s="25" t="s">
        <v>15</v>
      </c>
      <c r="D4" s="119" t="str">
        <f>IF(C6&lt;=0,"Não se aplica","")</f>
        <v>Não se aplica</v>
      </c>
      <c r="E4" s="97"/>
      <c r="F4" s="194" t="s">
        <v>210</v>
      </c>
    </row>
    <row r="5" spans="1:6" ht="15.75" customHeight="1" x14ac:dyDescent="0.25">
      <c r="A5" s="29">
        <v>1</v>
      </c>
      <c r="B5" s="33" t="s">
        <v>1</v>
      </c>
      <c r="C5" s="30">
        <f>C6+C13+C23</f>
        <v>0</v>
      </c>
      <c r="D5" s="96" t="str">
        <f>IF(C14&lt;=0,"Não se aplica","")</f>
        <v>Não se aplica</v>
      </c>
      <c r="E5" s="97"/>
      <c r="F5" s="195" t="s">
        <v>211</v>
      </c>
    </row>
    <row r="6" spans="1:6" ht="15.75" customHeight="1" x14ac:dyDescent="0.25">
      <c r="A6" s="23" t="s">
        <v>6</v>
      </c>
      <c r="B6" s="121" t="s">
        <v>70</v>
      </c>
      <c r="C6" s="42">
        <v>0</v>
      </c>
      <c r="D6" s="95" t="str">
        <f>IF(C19&lt;=0,"Não se aplica","")</f>
        <v>Não se aplica</v>
      </c>
      <c r="E6" s="97"/>
    </row>
    <row r="7" spans="1:6" ht="12" customHeight="1" x14ac:dyDescent="0.25">
      <c r="A7" s="125" t="s">
        <v>82</v>
      </c>
      <c r="B7" s="122" t="s">
        <v>81</v>
      </c>
      <c r="C7" s="123" t="s">
        <v>83</v>
      </c>
      <c r="D7" s="120" t="str">
        <f>IF(C31&lt;=0,"Não se aplica","")</f>
        <v>Não se aplica</v>
      </c>
      <c r="E7" s="97"/>
      <c r="F7" s="197"/>
    </row>
    <row r="8" spans="1:6" x14ac:dyDescent="0.25">
      <c r="A8" s="126"/>
      <c r="B8" s="124"/>
      <c r="C8" s="127" t="str">
        <f t="shared" ref="C8:C12" si="0">$D$4</f>
        <v>Não se aplica</v>
      </c>
      <c r="E8" s="97"/>
    </row>
    <row r="9" spans="1:6" x14ac:dyDescent="0.25">
      <c r="A9" s="126"/>
      <c r="B9" s="124"/>
      <c r="C9" s="127" t="str">
        <f t="shared" si="0"/>
        <v>Não se aplica</v>
      </c>
    </row>
    <row r="10" spans="1:6" x14ac:dyDescent="0.25">
      <c r="A10" s="126"/>
      <c r="B10" s="124"/>
      <c r="C10" s="127" t="str">
        <f t="shared" si="0"/>
        <v>Não se aplica</v>
      </c>
      <c r="E10" s="98" t="s">
        <v>175</v>
      </c>
    </row>
    <row r="11" spans="1:6" x14ac:dyDescent="0.25">
      <c r="A11" s="126"/>
      <c r="B11" s="124"/>
      <c r="C11" s="127" t="str">
        <f t="shared" si="0"/>
        <v>Não se aplica</v>
      </c>
    </row>
    <row r="12" spans="1:6" x14ac:dyDescent="0.25">
      <c r="A12" s="126"/>
      <c r="B12" s="124"/>
      <c r="C12" s="127" t="str">
        <f t="shared" si="0"/>
        <v>Não se aplica</v>
      </c>
    </row>
    <row r="13" spans="1:6" x14ac:dyDescent="0.25">
      <c r="A13" s="29" t="s">
        <v>2</v>
      </c>
      <c r="B13" s="33" t="s">
        <v>71</v>
      </c>
      <c r="C13" s="30">
        <f>C14+C19</f>
        <v>0</v>
      </c>
    </row>
    <row r="14" spans="1:6" x14ac:dyDescent="0.25">
      <c r="A14" s="31" t="s">
        <v>7</v>
      </c>
      <c r="B14" s="93" t="s">
        <v>73</v>
      </c>
      <c r="C14" s="32">
        <v>0</v>
      </c>
    </row>
    <row r="15" spans="1:6" x14ac:dyDescent="0.25">
      <c r="A15" s="102" t="s">
        <v>82</v>
      </c>
      <c r="B15" s="28" t="s">
        <v>81</v>
      </c>
      <c r="C15" s="112" t="s">
        <v>83</v>
      </c>
    </row>
    <row r="16" spans="1:6" x14ac:dyDescent="0.25">
      <c r="A16" s="1"/>
      <c r="B16" s="92"/>
      <c r="C16" s="113" t="str">
        <f>$D$5</f>
        <v>Não se aplica</v>
      </c>
    </row>
    <row r="17" spans="1:3" x14ac:dyDescent="0.25">
      <c r="A17" s="1"/>
      <c r="B17" s="92"/>
      <c r="C17" s="113" t="str">
        <f>$D$5</f>
        <v>Não se aplica</v>
      </c>
    </row>
    <row r="18" spans="1:3" x14ac:dyDescent="0.25">
      <c r="A18" s="1"/>
      <c r="B18" s="92"/>
      <c r="C18" s="113" t="str">
        <f>$D$5</f>
        <v>Não se aplica</v>
      </c>
    </row>
    <row r="19" spans="1:3" x14ac:dyDescent="0.25">
      <c r="A19" s="31" t="s">
        <v>8</v>
      </c>
      <c r="B19" s="27" t="s">
        <v>72</v>
      </c>
      <c r="C19" s="32">
        <v>0</v>
      </c>
    </row>
    <row r="20" spans="1:3" x14ac:dyDescent="0.25">
      <c r="A20" s="103" t="s">
        <v>82</v>
      </c>
      <c r="B20" s="34" t="s">
        <v>81</v>
      </c>
      <c r="C20" s="114" t="s">
        <v>83</v>
      </c>
    </row>
    <row r="21" spans="1:3" x14ac:dyDescent="0.25">
      <c r="A21" s="1"/>
      <c r="B21" s="92"/>
      <c r="C21" s="113" t="str">
        <f>$D$6</f>
        <v>Não se aplica</v>
      </c>
    </row>
    <row r="22" spans="1:3" x14ac:dyDescent="0.25">
      <c r="A22" s="1"/>
      <c r="B22" s="92"/>
      <c r="C22" s="113" t="str">
        <f>$D$6</f>
        <v>Não se aplica</v>
      </c>
    </row>
    <row r="23" spans="1:3" x14ac:dyDescent="0.25">
      <c r="A23" s="23" t="s">
        <v>3</v>
      </c>
      <c r="B23" s="27" t="s">
        <v>77</v>
      </c>
      <c r="C23" s="37">
        <f>C24+C25</f>
        <v>0</v>
      </c>
    </row>
    <row r="24" spans="1:3" x14ac:dyDescent="0.25">
      <c r="A24" s="38" t="s">
        <v>4</v>
      </c>
      <c r="B24" s="35" t="s">
        <v>78</v>
      </c>
      <c r="C24" s="39">
        <f>'Planilha de Pessoal'!D20</f>
        <v>0</v>
      </c>
    </row>
    <row r="25" spans="1:3" x14ac:dyDescent="0.25">
      <c r="A25" s="38" t="s">
        <v>5</v>
      </c>
      <c r="B25" s="35" t="s">
        <v>79</v>
      </c>
      <c r="C25" s="39">
        <f>'Planilha de Pessoal'!U20</f>
        <v>0</v>
      </c>
    </row>
    <row r="26" spans="1:3" x14ac:dyDescent="0.25">
      <c r="A26" s="104">
        <v>2</v>
      </c>
      <c r="B26" s="105" t="s">
        <v>9</v>
      </c>
      <c r="C26" s="106">
        <f>C27+C29+C31+C35</f>
        <v>0</v>
      </c>
    </row>
    <row r="27" spans="1:3" x14ac:dyDescent="0.25">
      <c r="A27" s="23" t="s">
        <v>10</v>
      </c>
      <c r="B27" s="27" t="s">
        <v>74</v>
      </c>
      <c r="C27" s="37">
        <f>'Planilha Equip.Material Perm.'!D7</f>
        <v>0</v>
      </c>
    </row>
    <row r="28" spans="1:3" x14ac:dyDescent="0.25">
      <c r="A28" s="40"/>
      <c r="B28" s="35" t="s">
        <v>75</v>
      </c>
      <c r="C28" s="41" t="str">
        <f>IF(C27&lt;=0,"Não se aplica","")</f>
        <v>Não se aplica</v>
      </c>
    </row>
    <row r="29" spans="1:3" x14ac:dyDescent="0.25">
      <c r="A29" s="23" t="s">
        <v>11</v>
      </c>
      <c r="B29" s="27" t="s">
        <v>76</v>
      </c>
      <c r="C29" s="37">
        <f>'Planilha Obras.Instalações'!D6</f>
        <v>0</v>
      </c>
    </row>
    <row r="30" spans="1:3" x14ac:dyDescent="0.25">
      <c r="A30" s="40"/>
      <c r="B30" s="35" t="s">
        <v>75</v>
      </c>
      <c r="C30" s="41" t="str">
        <f>IF(C29&lt;=0,"Não se aplica","")</f>
        <v>Não se aplica</v>
      </c>
    </row>
    <row r="31" spans="1:3" x14ac:dyDescent="0.25">
      <c r="A31" s="107" t="s">
        <v>12</v>
      </c>
      <c r="B31" s="36" t="s">
        <v>84</v>
      </c>
      <c r="C31" s="108">
        <v>0</v>
      </c>
    </row>
    <row r="32" spans="1:3" x14ac:dyDescent="0.25">
      <c r="A32" s="109" t="s">
        <v>82</v>
      </c>
      <c r="B32" s="28" t="s">
        <v>81</v>
      </c>
      <c r="C32" s="115" t="s">
        <v>83</v>
      </c>
    </row>
    <row r="33" spans="1:3" x14ac:dyDescent="0.25">
      <c r="A33" s="110"/>
      <c r="B33" s="111"/>
      <c r="C33" s="116" t="str">
        <f t="shared" ref="C33" si="1">IF($C$31&lt;=0,"Não se aplica","")</f>
        <v>Não se aplica</v>
      </c>
    </row>
    <row r="34" spans="1:3" x14ac:dyDescent="0.25">
      <c r="A34" s="110"/>
      <c r="B34" s="111"/>
      <c r="C34" s="116" t="str">
        <f>IF($C$31&lt;=0,"Não se aplica","")</f>
        <v>Não se aplica</v>
      </c>
    </row>
    <row r="35" spans="1:3" x14ac:dyDescent="0.25">
      <c r="A35" s="107" t="s">
        <v>247</v>
      </c>
      <c r="B35" s="36" t="s">
        <v>248</v>
      </c>
      <c r="C35" s="108">
        <v>0</v>
      </c>
    </row>
    <row r="36" spans="1:3" x14ac:dyDescent="0.25">
      <c r="A36" s="109" t="s">
        <v>82</v>
      </c>
      <c r="B36" s="28" t="s">
        <v>81</v>
      </c>
      <c r="C36" s="115" t="s">
        <v>83</v>
      </c>
    </row>
    <row r="37" spans="1:3" x14ac:dyDescent="0.25">
      <c r="A37" s="110"/>
      <c r="B37" s="111"/>
      <c r="C37" s="116" t="str">
        <f>IF($C$35&lt;=0,"Não se aplica","")</f>
        <v>Não se aplica</v>
      </c>
    </row>
    <row r="38" spans="1:3" x14ac:dyDescent="0.25">
      <c r="A38" s="110"/>
      <c r="B38" s="111"/>
      <c r="C38" s="116" t="str">
        <f>IF($C$35&lt;=0,"Não se aplica","")</f>
        <v>Não se aplica</v>
      </c>
    </row>
    <row r="39" spans="1:3" x14ac:dyDescent="0.25">
      <c r="A39" s="110"/>
      <c r="B39" s="111"/>
      <c r="C39" s="116" t="str">
        <f>IF($C$35&lt;=0,"Não se aplica","")</f>
        <v>Não se aplica</v>
      </c>
    </row>
    <row r="40" spans="1:3" x14ac:dyDescent="0.25">
      <c r="A40" s="284" t="s">
        <v>67</v>
      </c>
      <c r="B40" s="285"/>
      <c r="C40" s="37">
        <f>C5+C26</f>
        <v>0</v>
      </c>
    </row>
    <row r="41" spans="1:3" x14ac:dyDescent="0.25">
      <c r="A41" s="101" t="s">
        <v>171</v>
      </c>
      <c r="B41" s="99"/>
      <c r="C41" s="100"/>
    </row>
    <row r="42" spans="1:3" x14ac:dyDescent="0.25">
      <c r="A42" s="90" t="s">
        <v>65</v>
      </c>
      <c r="B42" s="76">
        <f ca="1">TODAY()</f>
        <v>46153</v>
      </c>
      <c r="C42" s="13"/>
    </row>
    <row r="43" spans="1:3" x14ac:dyDescent="0.25">
      <c r="A43" s="17"/>
      <c r="B43" s="18"/>
      <c r="C43" s="19"/>
    </row>
    <row r="44" spans="1:3" x14ac:dyDescent="0.25">
      <c r="A44" s="17"/>
      <c r="B44" s="18"/>
      <c r="C44" s="19"/>
    </row>
    <row r="45" spans="1:3" x14ac:dyDescent="0.25">
      <c r="A45" s="43"/>
      <c r="B45" s="44"/>
      <c r="C45" s="45"/>
    </row>
    <row r="46" spans="1:3" x14ac:dyDescent="0.25">
      <c r="A46" s="283" t="s">
        <v>255</v>
      </c>
      <c r="B46" s="283"/>
      <c r="C46" s="283"/>
    </row>
    <row r="47" spans="1:3" x14ac:dyDescent="0.25">
      <c r="A47" s="282" t="s">
        <v>80</v>
      </c>
      <c r="B47" s="282"/>
      <c r="C47" s="282"/>
    </row>
    <row r="48" spans="1:3" x14ac:dyDescent="0.25">
      <c r="A48" s="20"/>
      <c r="B48" s="21"/>
      <c r="C48" s="22"/>
    </row>
  </sheetData>
  <sheetProtection algorithmName="SHA-512" hashValue="LntFSiN/tfksucPL8xW2xoWOATmGURwUgS5yI7fnsTvC36lBB+Bae8WN4wLgyA3RsCFQBIAnTRQDL4VPvMJUjA==" saltValue="843VshqQR9GLc8S2znLllg==" spinCount="100000" sheet="1" objects="1" scenarios="1"/>
  <mergeCells count="6">
    <mergeCell ref="A47:C47"/>
    <mergeCell ref="A46:C46"/>
    <mergeCell ref="A40:B40"/>
    <mergeCell ref="A1:C1"/>
    <mergeCell ref="B2:C2"/>
    <mergeCell ref="B3:C3"/>
  </mergeCells>
  <conditionalFormatting sqref="A1:C35 A37:C1048576">
    <cfRule type="cellIs" dxfId="82" priority="1" operator="equal">
      <formula>"Não se aplica"</formula>
    </cfRule>
  </conditionalFormatting>
  <dataValidations disablePrompts="1" count="25">
    <dataValidation type="custom" allowBlank="1" showInputMessage="1" showErrorMessage="1" error="Informe apenas números, sem pontuação ou caracteres." promptTitle="ATENÇÃO!" prompt="Digite apenas números." sqref="B3:D3" xr:uid="{00000000-0002-0000-0100-000000000000}">
      <formula1>B3</formula1>
    </dataValidation>
    <dataValidation allowBlank="1" showInputMessage="1" showErrorMessage="1" prompt="Informe a Razão Social da OSC." sqref="B2:D2" xr:uid="{00000000-0002-0000-0100-000001000000}"/>
    <dataValidation allowBlank="1" showInputMessage="1" showErrorMessage="1" prompt="Total 1 = 1.1 + 1.2 + 1.3_x000a_" sqref="C5:D5" xr:uid="{00000000-0002-0000-0100-000002000000}"/>
    <dataValidation type="decimal" allowBlank="1" showInputMessage="1" showErrorMessage="1" error="Informe apenas números, sem pontuação ou caracteres." prompt="Digite o valor de Material de Consumo._x000a_Se não há indicação de Material de Consumo, mantenha a celula com valor R$0,00" sqref="C6" xr:uid="{00000000-0002-0000-0100-000003000000}">
      <formula1>C6</formula1>
      <formula2>C6</formula2>
    </dataValidation>
    <dataValidation allowBlank="1" showInputMessage="1" showErrorMessage="1" prompt="Se há indicação desse tipo de despesa, digite aqui os Materiais de Consumo conforme classificação na Portaria 448/2002_x000a_Inserir cada despesa separada por ponto e vírgula. Exe.: Material de limpeza; Material de expediente" sqref="B15 B20 B32 B7" xr:uid="{00000000-0002-0000-0100-000004000000}"/>
    <dataValidation allowBlank="1" showInputMessage="1" showErrorMessage="1" prompt="Se a OSC informar R$0,00 em material de Consumo, a planilha será preenchida com essa informação: Não se aplica!" sqref="C32 C15 C7:D7 C20 C8:C12" xr:uid="{00000000-0002-0000-0100-000005000000}"/>
    <dataValidation type="decimal" allowBlank="1" showInputMessage="1" showErrorMessage="1" error="Informe apenas números, sem pontuação ou caracteres." prompt="Digite o valor de Serviços de Pessoa Física._x000a_Se não há indicação de Serviços de Terceiros Pessoa Física, mantenha a celula com valor R$0,00" sqref="C14" xr:uid="{00000000-0002-0000-0100-000006000000}">
      <formula1>C14</formula1>
      <formula2>C14</formula2>
    </dataValidation>
    <dataValidation allowBlank="1" showInputMessage="1" showErrorMessage="1" prompt="Total 1.2 = 1.2.1 + 1.2.2" sqref="C13" xr:uid="{00000000-0002-0000-0100-000007000000}"/>
    <dataValidation allowBlank="1" showInputMessage="1" showErrorMessage="1" prompt="Total 1.3 = 1.3.1 + 1.3.2" sqref="C23" xr:uid="{00000000-0002-0000-0100-000008000000}"/>
    <dataValidation allowBlank="1" showInputMessage="1" showErrorMessage="1" prompt="Total 2 = 2.1 + 2.2 + 2.3" sqref="C26" xr:uid="{00000000-0002-0000-0100-000009000000}"/>
    <dataValidation allowBlank="1" showInputMessage="1" showErrorMessage="1" prompt="TOTAL = 1 + 2" sqref="C40:C42" xr:uid="{00000000-0002-0000-0100-00000A000000}"/>
    <dataValidation allowBlank="1" showInputMessage="1" showErrorMessage="1" prompt="Valor extraído automaticamente da Planilha Orçamentária de Pessoal" sqref="C24:C25" xr:uid="{00000000-0002-0000-0100-00000B000000}"/>
    <dataValidation allowBlank="1" showInputMessage="1" showErrorMessage="1" prompt="Se não forem informados itens e valores na Planilha Orçamentária de Equipamentos/Material Permanente, a planilha será preenchida com essa informação: Não se aplica!" sqref="C28" xr:uid="{00000000-0002-0000-0100-00000C000000}"/>
    <dataValidation allowBlank="1" showInputMessage="1" showErrorMessage="1" prompt="Se não forem informados itens e valores na Planilha de Obras e Instalações, a planilha será preenchida com essa informação: Não se aplica!_x000a_" sqref="C30" xr:uid="{00000000-0002-0000-0100-00000D000000}"/>
    <dataValidation allowBlank="1" showInputMessage="1" showErrorMessage="1" prompt="Valor extraído automaticamente da Planilha Orçamentária de Equipamentos e Material Permanente" sqref="C27" xr:uid="{00000000-0002-0000-0100-00000E000000}"/>
    <dataValidation allowBlank="1" showInputMessage="1" showErrorMessage="1" prompt="Valor extraído automaticamente da Planilha Orçamentária de Obras e Instalações" sqref="C29" xr:uid="{00000000-0002-0000-0100-00000F000000}"/>
    <dataValidation type="decimal" allowBlank="1" showInputMessage="1" showErrorMessage="1" error="Informe apenas números, sem pontuação ou caracteres." prompt="Digite o valor de Serviços que geram equipamentos/material permanente_x000a_Se não há indicação de Serviços que geram equipamentos/material permanente, mantenha a celula com valor R$0,00" sqref="C31 C35" xr:uid="{00000000-0002-0000-0100-000010000000}">
      <formula1>C31</formula1>
      <formula2>C31</formula2>
    </dataValidation>
    <dataValidation allowBlank="1" showInputMessage="1" showErrorMessage="1" prompt="Informar o representante legal conforme ATA da OSC ou informar pessoa que possui procuração para assinar como representante legal" sqref="A46:C47" xr:uid="{00000000-0002-0000-0100-000011000000}"/>
    <dataValidation type="decimal" allowBlank="1" showInputMessage="1" showErrorMessage="1" error="Informe apenas números, sem pontuação ou caracteres." prompt="Digite o valor de Serviços de Pessoa Jurídica._x000a_Se não há indicação de Serviços de Terceiros Pessoa Jurídica, mantenha a celula com valor R$0,00" sqref="C19" xr:uid="{00000000-0002-0000-0100-000012000000}">
      <formula1>C19</formula1>
      <formula2>C19</formula2>
    </dataValidation>
    <dataValidation allowBlank="1" showInputMessage="1" showErrorMessage="1" error="Informe apenas números, sem pontuação ou caracteres." prompt="Digite o valor de Material de Consumo._x000a_Se não há indicação de Material de Consumo, mantenha a celula com valor R$0,00" sqref="D6" xr:uid="{00000000-0002-0000-0100-000013000000}"/>
    <dataValidation allowBlank="1" showInputMessage="1" showErrorMessage="1" prompt="Se a OSC informar R$0,00 em Serviços de Terceiros Pessoa Física, a planilha será preenchida com essa informação: Não se aplica!" sqref="C16:C18" xr:uid="{00000000-0002-0000-0100-000014000000}"/>
    <dataValidation allowBlank="1" showInputMessage="1" showErrorMessage="1" prompt="Se a OSC informar R$0,00 em Serviços de Terceiros Pessoa Jurídica, a planilha será preenchida com essa informação: Não se aplica!" sqref="C21:C22" xr:uid="{00000000-0002-0000-0100-000015000000}"/>
    <dataValidation allowBlank="1" showInputMessage="1" showErrorMessage="1" prompt="Informe itens de permanente que serão executados por prestadores de serviços._x000a_Ex.: Confecção de armários planejados." sqref="B33:B34" xr:uid="{00000000-0002-0000-0100-000016000000}"/>
    <dataValidation allowBlank="1" showInputMessage="1" showErrorMessage="1" prompt="Se a OSC informar R$0,00 em Serviços de Terceiros que gerem equipamentos/material permanente, a planilha será preenchida com essa informação: Não se aplica!" sqref="C33:C34 C37:C39" xr:uid="{00000000-0002-0000-0100-000017000000}"/>
    <dataValidation allowBlank="1" showInputMessage="1" showErrorMessage="1" prompt="Informe os serviços de engenharia que serão realizados._x000a_Ex.: Serviço de instalação de sistemas de combate à incêndio." sqref="B37:B39" xr:uid="{00000000-0002-0000-0100-000018000000}"/>
  </dataValidations>
  <pageMargins left="0.9055118110236221" right="0.51181102362204722" top="1.1811023622047245" bottom="0.78740157480314965" header="0.31496062992125984" footer="0.31496062992125984"/>
  <pageSetup paperSize="9" scale="90" orientation="portrait" r:id="rId1"/>
  <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errorStyle="warning" allowBlank="1" showInputMessage="1" showErrorMessage="1" errorTitle="ATENÇÃO!" error="Você está inserindo uma despesa que não está na lista" prompt="Se há indicação desse tipo de despesa, selecione aqui os Serviços de Terceiros Pessoa Física conforme classificação na Portaria 448/2002_x000a_" xr:uid="{5CEB77EE-929B-4A71-A9BE-41951A107753}">
          <x14:formula1>
            <xm:f>'Itens de Consumo e Serviços'!$C$2:$C$17</xm:f>
          </x14:formula1>
          <xm:sqref>B16:B18</xm:sqref>
        </x14:dataValidation>
        <x14:dataValidation type="list" errorStyle="warning" allowBlank="1" showInputMessage="1" showErrorMessage="1" errorTitle="ATENÇÃO" error="Você está inserindo uma despesa que não está na lista" prompt="Se há indicação desse tipo de despesa, selecione aqui os Serviços de Terceiros Pessoa Jurídica conforme classificação na Portaria 448/2002._x000a_Se for incluir MEI, informar o CNAE_x000a_Se incluir Custos Indiretos, preencher planilha de Custos Indiretos_x000a__x000a_" xr:uid="{DEB2B053-A1BF-4895-829C-A305507BA564}">
          <x14:formula1>
            <xm:f>'Itens de Consumo e Serviços'!$E$2:$E$33</xm:f>
          </x14:formula1>
          <xm:sqref>B21:B22</xm:sqref>
        </x14:dataValidation>
        <x14:dataValidation type="list" errorStyle="warning" allowBlank="1" showInputMessage="1" showErrorMessage="1" errorTitle="ATENÇÃO!" error="Você está inserindo uma despesa que não está na lista" prompt="Se há indicação desse tipo de despesa, selecione aqui os Materiais de Consumo conforme classificação na Portaria 448/2002_x000a_" xr:uid="{1AC72B2F-5994-4BDC-8FAE-13A2C03A6BFE}">
          <x14:formula1>
            <xm:f>'Itens de Consumo e Serviços'!$A$2:$A$38</xm:f>
          </x14:formula1>
          <xm:sqref>B8:B12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"/>
  <dimension ref="A1:E38"/>
  <sheetViews>
    <sheetView topLeftCell="B13" zoomScale="90" zoomScaleNormal="90" workbookViewId="0">
      <selection activeCell="E35" sqref="E35"/>
    </sheetView>
  </sheetViews>
  <sheetFormatPr defaultRowHeight="15" x14ac:dyDescent="0.25"/>
  <cols>
    <col min="1" max="1" width="54.28515625" bestFit="1" customWidth="1"/>
    <col min="3" max="3" width="67.7109375" bestFit="1" customWidth="1"/>
    <col min="5" max="5" width="76" bestFit="1" customWidth="1"/>
  </cols>
  <sheetData>
    <row r="1" spans="1:5" x14ac:dyDescent="0.25">
      <c r="A1" s="91" t="s">
        <v>93</v>
      </c>
      <c r="C1" s="91" t="s">
        <v>121</v>
      </c>
      <c r="E1" s="91" t="s">
        <v>135</v>
      </c>
    </row>
    <row r="2" spans="1:5" x14ac:dyDescent="0.25">
      <c r="A2" t="s">
        <v>96</v>
      </c>
      <c r="C2" t="s">
        <v>122</v>
      </c>
      <c r="E2" t="s">
        <v>136</v>
      </c>
    </row>
    <row r="3" spans="1:5" x14ac:dyDescent="0.25">
      <c r="A3" t="s">
        <v>150</v>
      </c>
      <c r="C3" t="s">
        <v>123</v>
      </c>
      <c r="E3" t="s">
        <v>122</v>
      </c>
    </row>
    <row r="4" spans="1:5" x14ac:dyDescent="0.25">
      <c r="A4" t="s">
        <v>151</v>
      </c>
      <c r="C4" t="s">
        <v>124</v>
      </c>
      <c r="E4" t="s">
        <v>137</v>
      </c>
    </row>
    <row r="5" spans="1:5" x14ac:dyDescent="0.25">
      <c r="A5" t="s">
        <v>97</v>
      </c>
      <c r="C5" t="s">
        <v>125</v>
      </c>
      <c r="E5" t="s">
        <v>124</v>
      </c>
    </row>
    <row r="6" spans="1:5" x14ac:dyDescent="0.25">
      <c r="A6" t="s">
        <v>152</v>
      </c>
      <c r="C6" t="s">
        <v>126</v>
      </c>
      <c r="E6" t="s">
        <v>160</v>
      </c>
    </row>
    <row r="7" spans="1:5" x14ac:dyDescent="0.25">
      <c r="A7" t="s">
        <v>153</v>
      </c>
      <c r="C7" t="s">
        <v>127</v>
      </c>
      <c r="E7" t="s">
        <v>161</v>
      </c>
    </row>
    <row r="8" spans="1:5" x14ac:dyDescent="0.25">
      <c r="A8" t="s">
        <v>154</v>
      </c>
      <c r="C8" t="s">
        <v>128</v>
      </c>
      <c r="E8" t="s">
        <v>128</v>
      </c>
    </row>
    <row r="9" spans="1:5" x14ac:dyDescent="0.25">
      <c r="A9" t="s">
        <v>155</v>
      </c>
      <c r="C9" t="s">
        <v>129</v>
      </c>
      <c r="E9" t="s">
        <v>138</v>
      </c>
    </row>
    <row r="10" spans="1:5" x14ac:dyDescent="0.25">
      <c r="A10" t="s">
        <v>94</v>
      </c>
      <c r="C10" t="s">
        <v>130</v>
      </c>
      <c r="E10" t="s">
        <v>126</v>
      </c>
    </row>
    <row r="11" spans="1:5" x14ac:dyDescent="0.25">
      <c r="A11" t="s">
        <v>98</v>
      </c>
      <c r="C11" t="s">
        <v>131</v>
      </c>
      <c r="E11" t="s">
        <v>127</v>
      </c>
    </row>
    <row r="12" spans="1:5" x14ac:dyDescent="0.25">
      <c r="A12" t="s">
        <v>99</v>
      </c>
      <c r="C12" t="s">
        <v>132</v>
      </c>
      <c r="E12" t="s">
        <v>129</v>
      </c>
    </row>
    <row r="13" spans="1:5" x14ac:dyDescent="0.25">
      <c r="A13" t="s">
        <v>100</v>
      </c>
      <c r="C13" t="s">
        <v>158</v>
      </c>
      <c r="E13" t="s">
        <v>139</v>
      </c>
    </row>
    <row r="14" spans="1:5" x14ac:dyDescent="0.25">
      <c r="A14" t="s">
        <v>170</v>
      </c>
      <c r="C14" t="s">
        <v>159</v>
      </c>
      <c r="E14" t="s">
        <v>140</v>
      </c>
    </row>
    <row r="15" spans="1:5" x14ac:dyDescent="0.25">
      <c r="A15" t="s">
        <v>101</v>
      </c>
      <c r="C15" t="s">
        <v>144</v>
      </c>
      <c r="E15" t="s">
        <v>141</v>
      </c>
    </row>
    <row r="16" spans="1:5" x14ac:dyDescent="0.25">
      <c r="A16" t="s">
        <v>102</v>
      </c>
      <c r="C16" t="s">
        <v>143</v>
      </c>
      <c r="E16" t="s">
        <v>131</v>
      </c>
    </row>
    <row r="17" spans="1:5" x14ac:dyDescent="0.25">
      <c r="A17" t="s">
        <v>95</v>
      </c>
      <c r="C17" t="s">
        <v>134</v>
      </c>
      <c r="E17" t="s">
        <v>132</v>
      </c>
    </row>
    <row r="18" spans="1:5" x14ac:dyDescent="0.25">
      <c r="A18" t="s">
        <v>103</v>
      </c>
      <c r="E18" t="s">
        <v>162</v>
      </c>
    </row>
    <row r="19" spans="1:5" x14ac:dyDescent="0.25">
      <c r="A19" t="s">
        <v>104</v>
      </c>
      <c r="E19" t="s">
        <v>133</v>
      </c>
    </row>
    <row r="20" spans="1:5" x14ac:dyDescent="0.25">
      <c r="A20" t="s">
        <v>105</v>
      </c>
      <c r="E20" t="s">
        <v>142</v>
      </c>
    </row>
    <row r="21" spans="1:5" x14ac:dyDescent="0.25">
      <c r="A21" t="s">
        <v>106</v>
      </c>
      <c r="E21" t="s">
        <v>163</v>
      </c>
    </row>
    <row r="22" spans="1:5" x14ac:dyDescent="0.25">
      <c r="A22" t="s">
        <v>107</v>
      </c>
      <c r="E22" t="s">
        <v>134</v>
      </c>
    </row>
    <row r="23" spans="1:5" x14ac:dyDescent="0.25">
      <c r="A23" t="s">
        <v>169</v>
      </c>
      <c r="E23" t="s">
        <v>164</v>
      </c>
    </row>
    <row r="24" spans="1:5" x14ac:dyDescent="0.25">
      <c r="A24" t="s">
        <v>108</v>
      </c>
      <c r="E24" t="s">
        <v>165</v>
      </c>
    </row>
    <row r="25" spans="1:5" x14ac:dyDescent="0.25">
      <c r="A25" t="s">
        <v>109</v>
      </c>
      <c r="E25" t="s">
        <v>166</v>
      </c>
    </row>
    <row r="26" spans="1:5" x14ac:dyDescent="0.25">
      <c r="A26" t="s">
        <v>110</v>
      </c>
      <c r="E26" t="s">
        <v>143</v>
      </c>
    </row>
    <row r="27" spans="1:5" x14ac:dyDescent="0.25">
      <c r="A27" t="s">
        <v>111</v>
      </c>
      <c r="E27" t="s">
        <v>144</v>
      </c>
    </row>
    <row r="28" spans="1:5" x14ac:dyDescent="0.25">
      <c r="A28" t="s">
        <v>156</v>
      </c>
      <c r="E28" t="s">
        <v>145</v>
      </c>
    </row>
    <row r="29" spans="1:5" x14ac:dyDescent="0.25">
      <c r="A29" t="s">
        <v>157</v>
      </c>
      <c r="E29" t="s">
        <v>146</v>
      </c>
    </row>
    <row r="30" spans="1:5" x14ac:dyDescent="0.25">
      <c r="A30" t="s">
        <v>112</v>
      </c>
      <c r="E30" t="s">
        <v>147</v>
      </c>
    </row>
    <row r="31" spans="1:5" x14ac:dyDescent="0.25">
      <c r="A31" t="s">
        <v>113</v>
      </c>
      <c r="E31" t="s">
        <v>148</v>
      </c>
    </row>
    <row r="32" spans="1:5" x14ac:dyDescent="0.25">
      <c r="A32" t="s">
        <v>114</v>
      </c>
      <c r="E32" t="s">
        <v>167</v>
      </c>
    </row>
    <row r="33" spans="1:5" x14ac:dyDescent="0.25">
      <c r="A33" t="s">
        <v>115</v>
      </c>
      <c r="E33" t="s">
        <v>149</v>
      </c>
    </row>
    <row r="34" spans="1:5" x14ac:dyDescent="0.25">
      <c r="A34" t="s">
        <v>116</v>
      </c>
    </row>
    <row r="35" spans="1:5" x14ac:dyDescent="0.25">
      <c r="A35" t="s">
        <v>117</v>
      </c>
    </row>
    <row r="36" spans="1:5" x14ac:dyDescent="0.25">
      <c r="A36" t="s">
        <v>118</v>
      </c>
    </row>
    <row r="37" spans="1:5" x14ac:dyDescent="0.25">
      <c r="A37" t="s">
        <v>119</v>
      </c>
    </row>
    <row r="38" spans="1:5" x14ac:dyDescent="0.25">
      <c r="A38" t="s">
        <v>120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sPessoal"/>
  <dimension ref="A1:DD78"/>
  <sheetViews>
    <sheetView showGridLines="0" zoomScale="70" zoomScaleNormal="70" zoomScalePageLayoutView="90" workbookViewId="0">
      <selection activeCell="AA18" sqref="AA18"/>
    </sheetView>
  </sheetViews>
  <sheetFormatPr defaultRowHeight="15" x14ac:dyDescent="0.25"/>
  <cols>
    <col min="1" max="1" width="30.42578125" style="46" customWidth="1"/>
    <col min="2" max="2" width="10.42578125" style="46" customWidth="1"/>
    <col min="3" max="3" width="10" style="46" customWidth="1"/>
    <col min="4" max="4" width="12.5703125" style="15" customWidth="1"/>
    <col min="5" max="5" width="9.28515625" style="15" customWidth="1"/>
    <col min="6" max="6" width="11.28515625" style="15" customWidth="1"/>
    <col min="7" max="7" width="10.5703125" style="15" customWidth="1"/>
    <col min="8" max="14" width="9.140625" style="15" hidden="1" customWidth="1"/>
    <col min="15" max="15" width="8.42578125" style="128" customWidth="1"/>
    <col min="16" max="16" width="10" style="15" customWidth="1"/>
    <col min="17" max="17" width="12" style="128" customWidth="1"/>
    <col min="18" max="18" width="11.28515625" style="15" customWidth="1"/>
    <col min="19" max="19" width="8.42578125" style="128" customWidth="1"/>
    <col min="20" max="20" width="10.28515625" style="15" customWidth="1"/>
    <col min="21" max="21" width="11.85546875" style="15" customWidth="1"/>
    <col min="22" max="22" width="11.140625" style="15" customWidth="1"/>
    <col min="23" max="23" width="8.5703125" style="15" customWidth="1"/>
    <col min="24" max="24" width="12.28515625" style="15" customWidth="1"/>
    <col min="25" max="25" width="1.28515625" style="15" customWidth="1"/>
    <col min="26" max="26" width="55.5703125" style="15" customWidth="1"/>
    <col min="27" max="27" width="9.140625" style="15"/>
    <col min="28" max="28" width="9.140625" style="233"/>
    <col min="29" max="39" width="9.140625" style="262"/>
    <col min="40" max="108" width="9.140625" style="233"/>
    <col min="109" max="16384" width="9.140625" style="15"/>
  </cols>
  <sheetData>
    <row r="1" spans="1:108" ht="27.75" customHeight="1" x14ac:dyDescent="0.3">
      <c r="A1" s="290" t="s">
        <v>64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Z1" s="199" t="s">
        <v>214</v>
      </c>
      <c r="AC1" s="251" t="s">
        <v>176</v>
      </c>
      <c r="AD1" s="251"/>
      <c r="AE1" s="252">
        <v>0</v>
      </c>
      <c r="AF1" s="253">
        <v>0.02</v>
      </c>
      <c r="AG1" s="253">
        <v>0.08</v>
      </c>
      <c r="AH1" s="253">
        <v>0.112</v>
      </c>
      <c r="AI1" s="251"/>
      <c r="AJ1" s="251"/>
      <c r="AK1" s="251"/>
      <c r="AL1" s="251"/>
      <c r="AM1" s="251"/>
    </row>
    <row r="2" spans="1:108" ht="42" customHeight="1" x14ac:dyDescent="0.25">
      <c r="Z2" s="145"/>
      <c r="AC2" s="251" t="s">
        <v>177</v>
      </c>
      <c r="AD2" s="251"/>
      <c r="AE2" s="254">
        <v>0</v>
      </c>
      <c r="AF2" s="255">
        <v>0.2</v>
      </c>
      <c r="AG2" s="255">
        <v>0.22500000000000001</v>
      </c>
      <c r="AH2" s="255">
        <v>0.22700000000000001</v>
      </c>
      <c r="AI2" s="255">
        <v>0.245</v>
      </c>
      <c r="AJ2" s="255">
        <v>0.252</v>
      </c>
      <c r="AK2" s="255">
        <v>0.255</v>
      </c>
      <c r="AL2" s="255">
        <v>0.25800000000000001</v>
      </c>
      <c r="AM2" s="255">
        <v>0.26800000000000002</v>
      </c>
      <c r="AN2" s="255">
        <v>0.27700000000000002</v>
      </c>
    </row>
    <row r="3" spans="1:108" s="14" customFormat="1" ht="75" x14ac:dyDescent="0.25">
      <c r="A3" s="134" t="s">
        <v>252</v>
      </c>
      <c r="B3" s="134" t="s">
        <v>256</v>
      </c>
      <c r="C3" s="135" t="s">
        <v>62</v>
      </c>
      <c r="D3" s="136" t="s">
        <v>18</v>
      </c>
      <c r="E3" s="135" t="s">
        <v>19</v>
      </c>
      <c r="F3" s="278" t="s">
        <v>254</v>
      </c>
      <c r="G3" s="135" t="s">
        <v>20</v>
      </c>
      <c r="H3" s="137" t="s">
        <v>21</v>
      </c>
      <c r="I3" s="136" t="s">
        <v>22</v>
      </c>
      <c r="J3" s="136" t="s">
        <v>23</v>
      </c>
      <c r="K3" s="137" t="s">
        <v>24</v>
      </c>
      <c r="L3" s="136" t="s">
        <v>25</v>
      </c>
      <c r="M3" s="136" t="s">
        <v>26</v>
      </c>
      <c r="N3" s="136" t="s">
        <v>27</v>
      </c>
      <c r="O3" s="137" t="s">
        <v>28</v>
      </c>
      <c r="P3" s="135" t="s">
        <v>87</v>
      </c>
      <c r="Q3" s="137" t="s">
        <v>29</v>
      </c>
      <c r="R3" s="135" t="s">
        <v>30</v>
      </c>
      <c r="S3" s="136" t="s">
        <v>35</v>
      </c>
      <c r="T3" s="135" t="s">
        <v>31</v>
      </c>
      <c r="U3" s="136" t="s">
        <v>86</v>
      </c>
      <c r="V3" s="135" t="s">
        <v>32</v>
      </c>
      <c r="W3" s="136" t="s">
        <v>33</v>
      </c>
      <c r="X3" s="135" t="s">
        <v>34</v>
      </c>
      <c r="Y3" s="52"/>
      <c r="Z3" s="198" t="s">
        <v>215</v>
      </c>
      <c r="AA3" s="52"/>
      <c r="AB3" s="234"/>
      <c r="AC3" s="256" t="s">
        <v>35</v>
      </c>
      <c r="AD3" s="256"/>
      <c r="AE3" s="257">
        <v>0</v>
      </c>
      <c r="AF3" s="257">
        <v>0.01</v>
      </c>
      <c r="AG3" s="258"/>
      <c r="AH3" s="259"/>
      <c r="AI3" s="259"/>
      <c r="AJ3" s="259"/>
      <c r="AK3" s="259"/>
      <c r="AL3" s="259"/>
      <c r="AM3" s="259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</row>
    <row r="4" spans="1:108" s="52" customFormat="1" ht="33" customHeight="1" x14ac:dyDescent="0.25">
      <c r="A4" s="274" t="s">
        <v>172</v>
      </c>
      <c r="B4" s="274" t="s">
        <v>251</v>
      </c>
      <c r="C4" s="275" t="s">
        <v>173</v>
      </c>
      <c r="D4" s="273" t="s">
        <v>174</v>
      </c>
      <c r="E4" s="268" t="s">
        <v>179</v>
      </c>
      <c r="F4" s="268" t="s">
        <v>178</v>
      </c>
      <c r="G4" s="273" t="s">
        <v>180</v>
      </c>
      <c r="H4" s="158" t="s">
        <v>181</v>
      </c>
      <c r="I4" s="159" t="s">
        <v>182</v>
      </c>
      <c r="J4" s="159" t="s">
        <v>183</v>
      </c>
      <c r="K4" s="158" t="s">
        <v>184</v>
      </c>
      <c r="L4" s="159" t="s">
        <v>185</v>
      </c>
      <c r="M4" s="159" t="s">
        <v>186</v>
      </c>
      <c r="N4" s="159" t="s">
        <v>187</v>
      </c>
      <c r="O4" s="237" t="s">
        <v>245</v>
      </c>
      <c r="P4" s="273" t="s">
        <v>188</v>
      </c>
      <c r="Q4" s="238" t="s">
        <v>243</v>
      </c>
      <c r="R4" s="273" t="s">
        <v>189</v>
      </c>
      <c r="S4" s="239" t="s">
        <v>244</v>
      </c>
      <c r="T4" s="273" t="s">
        <v>190</v>
      </c>
      <c r="U4" s="273" t="s">
        <v>191</v>
      </c>
      <c r="V4" s="273" t="s">
        <v>192</v>
      </c>
      <c r="W4" s="240" t="s">
        <v>246</v>
      </c>
      <c r="X4" s="273" t="s">
        <v>193</v>
      </c>
      <c r="Z4" s="200" t="s">
        <v>216</v>
      </c>
      <c r="AB4" s="234"/>
      <c r="AC4" s="276"/>
      <c r="AD4" s="260"/>
      <c r="AE4" s="261"/>
      <c r="AF4" s="261"/>
      <c r="AG4" s="261"/>
      <c r="AH4" s="261"/>
      <c r="AI4" s="261"/>
      <c r="AJ4" s="261"/>
      <c r="AK4" s="261"/>
      <c r="AL4" s="261"/>
      <c r="AM4" s="261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</row>
    <row r="5" spans="1:108" x14ac:dyDescent="0.25">
      <c r="A5" s="147"/>
      <c r="B5" s="267"/>
      <c r="C5" s="150"/>
      <c r="D5" s="151">
        <v>0</v>
      </c>
      <c r="E5" s="247">
        <f>D5/12</f>
        <v>0</v>
      </c>
      <c r="F5" s="248">
        <f t="shared" ref="F5:F15" si="0">(D5/12/3)</f>
        <v>0</v>
      </c>
      <c r="G5" s="153">
        <f>'Planilha de Pessoal'!$D5+'Planilha de Pessoal'!$E5+'Planilha de Pessoal'!$F5</f>
        <v>0</v>
      </c>
      <c r="H5" s="154"/>
      <c r="I5" s="153">
        <f t="shared" ref="I5:I11" si="1">G5*H5</f>
        <v>0</v>
      </c>
      <c r="J5" s="153">
        <f t="shared" ref="J5:J16" si="2">D5-I5</f>
        <v>0</v>
      </c>
      <c r="K5" s="154"/>
      <c r="L5" s="153">
        <f t="shared" ref="L5:L11" si="3">J5*K5</f>
        <v>0</v>
      </c>
      <c r="M5" s="153"/>
      <c r="N5" s="153">
        <f t="shared" ref="N5:N11" si="4">L5-M5</f>
        <v>0</v>
      </c>
      <c r="O5" s="155" t="str">
        <f t="shared" ref="O5:O11" si="5">$O$4</f>
        <v>8,0%</v>
      </c>
      <c r="P5" s="153">
        <f t="shared" ref="P5:P11" si="6">G5*O5</f>
        <v>0</v>
      </c>
      <c r="Q5" s="155" t="str">
        <f t="shared" ref="Q5:Q11" si="7">$Q$4</f>
        <v>0,00%</v>
      </c>
      <c r="R5" s="153">
        <f t="shared" ref="R5:R11" si="8">G5*Q5</f>
        <v>0</v>
      </c>
      <c r="S5" s="155" t="str">
        <f t="shared" ref="S5:S11" si="9">$S$4</f>
        <v>0%</v>
      </c>
      <c r="T5" s="153">
        <f t="shared" ref="T5:T11" si="10">G5*S5</f>
        <v>0</v>
      </c>
      <c r="U5" s="152">
        <f t="shared" ref="U5:U11" si="11">P5+R5+T5</f>
        <v>0</v>
      </c>
      <c r="V5" s="156">
        <f t="shared" ref="V5:V11" si="12">G5+U5</f>
        <v>0</v>
      </c>
      <c r="W5" s="157" t="str">
        <f t="shared" ref="W5:W11" si="13">$W$4</f>
        <v>12</v>
      </c>
      <c r="X5" s="144">
        <f t="shared" ref="X5:X11" si="14">V5*W5</f>
        <v>0</v>
      </c>
      <c r="AC5" s="277"/>
    </row>
    <row r="6" spans="1:108" x14ac:dyDescent="0.25">
      <c r="A6" s="147"/>
      <c r="B6" s="147"/>
      <c r="C6" s="148"/>
      <c r="D6" s="149">
        <v>0</v>
      </c>
      <c r="E6" s="249">
        <f t="shared" ref="E6:E11" si="15">D6/12</f>
        <v>0</v>
      </c>
      <c r="F6" s="250">
        <f t="shared" si="0"/>
        <v>0</v>
      </c>
      <c r="G6" s="139">
        <f>'Planilha de Pessoal'!$D6+'Planilha de Pessoal'!$E6+'Planilha de Pessoal'!$F6</f>
        <v>0</v>
      </c>
      <c r="H6" s="140"/>
      <c r="I6" s="139">
        <f t="shared" si="1"/>
        <v>0</v>
      </c>
      <c r="J6" s="139">
        <f t="shared" si="2"/>
        <v>0</v>
      </c>
      <c r="K6" s="140"/>
      <c r="L6" s="139">
        <f t="shared" si="3"/>
        <v>0</v>
      </c>
      <c r="M6" s="139"/>
      <c r="N6" s="139">
        <f t="shared" si="4"/>
        <v>0</v>
      </c>
      <c r="O6" s="141" t="str">
        <f t="shared" si="5"/>
        <v>8,0%</v>
      </c>
      <c r="P6" s="139">
        <f t="shared" si="6"/>
        <v>0</v>
      </c>
      <c r="Q6" s="141" t="str">
        <f t="shared" si="7"/>
        <v>0,00%</v>
      </c>
      <c r="R6" s="139">
        <f t="shared" si="8"/>
        <v>0</v>
      </c>
      <c r="S6" s="141" t="str">
        <f t="shared" si="9"/>
        <v>0%</v>
      </c>
      <c r="T6" s="139">
        <f t="shared" si="10"/>
        <v>0</v>
      </c>
      <c r="U6" s="138">
        <f t="shared" si="11"/>
        <v>0</v>
      </c>
      <c r="V6" s="142">
        <f t="shared" si="12"/>
        <v>0</v>
      </c>
      <c r="W6" s="143" t="str">
        <f t="shared" si="13"/>
        <v>12</v>
      </c>
      <c r="X6" s="144">
        <f t="shared" si="14"/>
        <v>0</v>
      </c>
      <c r="AC6" s="277"/>
    </row>
    <row r="7" spans="1:108" x14ac:dyDescent="0.25">
      <c r="A7" s="147"/>
      <c r="B7" s="147"/>
      <c r="C7" s="148"/>
      <c r="D7" s="149">
        <v>0</v>
      </c>
      <c r="E7" s="249">
        <f t="shared" si="15"/>
        <v>0</v>
      </c>
      <c r="F7" s="250">
        <f t="shared" si="0"/>
        <v>0</v>
      </c>
      <c r="G7" s="139">
        <f>'Planilha de Pessoal'!$D7+'Planilha de Pessoal'!$E7+'Planilha de Pessoal'!$F7</f>
        <v>0</v>
      </c>
      <c r="H7" s="140"/>
      <c r="I7" s="139">
        <f t="shared" si="1"/>
        <v>0</v>
      </c>
      <c r="J7" s="139">
        <f t="shared" si="2"/>
        <v>0</v>
      </c>
      <c r="K7" s="140"/>
      <c r="L7" s="139">
        <f t="shared" si="3"/>
        <v>0</v>
      </c>
      <c r="M7" s="139"/>
      <c r="N7" s="139">
        <f t="shared" si="4"/>
        <v>0</v>
      </c>
      <c r="O7" s="141" t="str">
        <f t="shared" si="5"/>
        <v>8,0%</v>
      </c>
      <c r="P7" s="139">
        <f t="shared" si="6"/>
        <v>0</v>
      </c>
      <c r="Q7" s="141" t="str">
        <f t="shared" si="7"/>
        <v>0,00%</v>
      </c>
      <c r="R7" s="139">
        <f t="shared" si="8"/>
        <v>0</v>
      </c>
      <c r="S7" s="141" t="str">
        <f t="shared" si="9"/>
        <v>0%</v>
      </c>
      <c r="T7" s="139">
        <f t="shared" si="10"/>
        <v>0</v>
      </c>
      <c r="U7" s="138">
        <f t="shared" si="11"/>
        <v>0</v>
      </c>
      <c r="V7" s="142">
        <f t="shared" si="12"/>
        <v>0</v>
      </c>
      <c r="W7" s="143" t="str">
        <f t="shared" si="13"/>
        <v>12</v>
      </c>
      <c r="X7" s="144">
        <f t="shared" si="14"/>
        <v>0</v>
      </c>
      <c r="AC7" s="277"/>
    </row>
    <row r="8" spans="1:108" x14ac:dyDescent="0.25">
      <c r="A8" s="147"/>
      <c r="B8" s="147"/>
      <c r="C8" s="148"/>
      <c r="D8" s="149">
        <v>0</v>
      </c>
      <c r="E8" s="249">
        <f t="shared" si="15"/>
        <v>0</v>
      </c>
      <c r="F8" s="250">
        <f t="shared" si="0"/>
        <v>0</v>
      </c>
      <c r="G8" s="139">
        <f>'Planilha de Pessoal'!$D8+'Planilha de Pessoal'!$E8+'Planilha de Pessoal'!$F8</f>
        <v>0</v>
      </c>
      <c r="H8" s="140"/>
      <c r="I8" s="139">
        <f t="shared" si="1"/>
        <v>0</v>
      </c>
      <c r="J8" s="139">
        <f t="shared" si="2"/>
        <v>0</v>
      </c>
      <c r="K8" s="140"/>
      <c r="L8" s="139">
        <f t="shared" si="3"/>
        <v>0</v>
      </c>
      <c r="M8" s="139"/>
      <c r="N8" s="139">
        <f t="shared" si="4"/>
        <v>0</v>
      </c>
      <c r="O8" s="141" t="str">
        <f t="shared" si="5"/>
        <v>8,0%</v>
      </c>
      <c r="P8" s="139">
        <f t="shared" si="6"/>
        <v>0</v>
      </c>
      <c r="Q8" s="141" t="str">
        <f t="shared" si="7"/>
        <v>0,00%</v>
      </c>
      <c r="R8" s="139">
        <f t="shared" si="8"/>
        <v>0</v>
      </c>
      <c r="S8" s="141" t="str">
        <f t="shared" si="9"/>
        <v>0%</v>
      </c>
      <c r="T8" s="139">
        <f t="shared" si="10"/>
        <v>0</v>
      </c>
      <c r="U8" s="138">
        <f t="shared" si="11"/>
        <v>0</v>
      </c>
      <c r="V8" s="142">
        <f t="shared" si="12"/>
        <v>0</v>
      </c>
      <c r="W8" s="143" t="str">
        <f t="shared" si="13"/>
        <v>12</v>
      </c>
      <c r="X8" s="144">
        <f t="shared" si="14"/>
        <v>0</v>
      </c>
      <c r="AC8" s="277"/>
    </row>
    <row r="9" spans="1:108" x14ac:dyDescent="0.25">
      <c r="A9" s="147"/>
      <c r="B9" s="147"/>
      <c r="C9" s="148"/>
      <c r="D9" s="149">
        <v>0</v>
      </c>
      <c r="E9" s="249">
        <f t="shared" si="15"/>
        <v>0</v>
      </c>
      <c r="F9" s="250">
        <f t="shared" si="0"/>
        <v>0</v>
      </c>
      <c r="G9" s="139">
        <f>'Planilha de Pessoal'!$D9+'Planilha de Pessoal'!$E9+'Planilha de Pessoal'!$F9</f>
        <v>0</v>
      </c>
      <c r="H9" s="140"/>
      <c r="I9" s="139">
        <f t="shared" si="1"/>
        <v>0</v>
      </c>
      <c r="J9" s="139">
        <f t="shared" si="2"/>
        <v>0</v>
      </c>
      <c r="K9" s="140"/>
      <c r="L9" s="139">
        <f t="shared" si="3"/>
        <v>0</v>
      </c>
      <c r="M9" s="139"/>
      <c r="N9" s="139">
        <f t="shared" si="4"/>
        <v>0</v>
      </c>
      <c r="O9" s="141" t="str">
        <f t="shared" si="5"/>
        <v>8,0%</v>
      </c>
      <c r="P9" s="139">
        <f t="shared" si="6"/>
        <v>0</v>
      </c>
      <c r="Q9" s="141" t="str">
        <f t="shared" si="7"/>
        <v>0,00%</v>
      </c>
      <c r="R9" s="139">
        <f t="shared" si="8"/>
        <v>0</v>
      </c>
      <c r="S9" s="141" t="str">
        <f t="shared" si="9"/>
        <v>0%</v>
      </c>
      <c r="T9" s="139">
        <f t="shared" si="10"/>
        <v>0</v>
      </c>
      <c r="U9" s="138">
        <f t="shared" si="11"/>
        <v>0</v>
      </c>
      <c r="V9" s="142">
        <f t="shared" si="12"/>
        <v>0</v>
      </c>
      <c r="W9" s="143" t="str">
        <f t="shared" si="13"/>
        <v>12</v>
      </c>
      <c r="X9" s="144">
        <f t="shared" si="14"/>
        <v>0</v>
      </c>
      <c r="AC9" s="277"/>
    </row>
    <row r="10" spans="1:108" x14ac:dyDescent="0.25">
      <c r="A10" s="147"/>
      <c r="B10" s="147"/>
      <c r="C10" s="148"/>
      <c r="D10" s="149">
        <v>0</v>
      </c>
      <c r="E10" s="249">
        <f t="shared" si="15"/>
        <v>0</v>
      </c>
      <c r="F10" s="250">
        <f t="shared" si="0"/>
        <v>0</v>
      </c>
      <c r="G10" s="139">
        <f>'Planilha de Pessoal'!$D10+'Planilha de Pessoal'!$E10+'Planilha de Pessoal'!$F10</f>
        <v>0</v>
      </c>
      <c r="H10" s="140"/>
      <c r="I10" s="139">
        <f t="shared" si="1"/>
        <v>0</v>
      </c>
      <c r="J10" s="139">
        <f t="shared" si="2"/>
        <v>0</v>
      </c>
      <c r="K10" s="140"/>
      <c r="L10" s="139">
        <f t="shared" si="3"/>
        <v>0</v>
      </c>
      <c r="M10" s="139"/>
      <c r="N10" s="139">
        <f t="shared" si="4"/>
        <v>0</v>
      </c>
      <c r="O10" s="141" t="str">
        <f t="shared" si="5"/>
        <v>8,0%</v>
      </c>
      <c r="P10" s="139">
        <f t="shared" si="6"/>
        <v>0</v>
      </c>
      <c r="Q10" s="141" t="str">
        <f t="shared" si="7"/>
        <v>0,00%</v>
      </c>
      <c r="R10" s="139">
        <f t="shared" si="8"/>
        <v>0</v>
      </c>
      <c r="S10" s="141" t="str">
        <f t="shared" si="9"/>
        <v>0%</v>
      </c>
      <c r="T10" s="139">
        <f t="shared" si="10"/>
        <v>0</v>
      </c>
      <c r="U10" s="138">
        <f t="shared" si="11"/>
        <v>0</v>
      </c>
      <c r="V10" s="142">
        <f t="shared" si="12"/>
        <v>0</v>
      </c>
      <c r="W10" s="143" t="str">
        <f t="shared" si="13"/>
        <v>12</v>
      </c>
      <c r="X10" s="144">
        <f t="shared" si="14"/>
        <v>0</v>
      </c>
      <c r="AC10" s="277"/>
    </row>
    <row r="11" spans="1:108" x14ac:dyDescent="0.25">
      <c r="A11" s="147"/>
      <c r="B11" s="147"/>
      <c r="C11" s="148"/>
      <c r="D11" s="149">
        <v>0</v>
      </c>
      <c r="E11" s="249">
        <f t="shared" si="15"/>
        <v>0</v>
      </c>
      <c r="F11" s="250">
        <f t="shared" si="0"/>
        <v>0</v>
      </c>
      <c r="G11" s="139">
        <f>'Planilha de Pessoal'!$D11+'Planilha de Pessoal'!$E11+'Planilha de Pessoal'!$F11</f>
        <v>0</v>
      </c>
      <c r="H11" s="140"/>
      <c r="I11" s="139">
        <f t="shared" si="1"/>
        <v>0</v>
      </c>
      <c r="J11" s="139">
        <f t="shared" si="2"/>
        <v>0</v>
      </c>
      <c r="K11" s="140"/>
      <c r="L11" s="139">
        <f t="shared" si="3"/>
        <v>0</v>
      </c>
      <c r="M11" s="139"/>
      <c r="N11" s="139">
        <f t="shared" si="4"/>
        <v>0</v>
      </c>
      <c r="O11" s="141" t="str">
        <f t="shared" si="5"/>
        <v>8,0%</v>
      </c>
      <c r="P11" s="139">
        <f t="shared" si="6"/>
        <v>0</v>
      </c>
      <c r="Q11" s="141" t="str">
        <f t="shared" si="7"/>
        <v>0,00%</v>
      </c>
      <c r="R11" s="139">
        <f t="shared" si="8"/>
        <v>0</v>
      </c>
      <c r="S11" s="141" t="str">
        <f t="shared" si="9"/>
        <v>0%</v>
      </c>
      <c r="T11" s="139">
        <f t="shared" si="10"/>
        <v>0</v>
      </c>
      <c r="U11" s="138">
        <f t="shared" si="11"/>
        <v>0</v>
      </c>
      <c r="V11" s="142">
        <f t="shared" si="12"/>
        <v>0</v>
      </c>
      <c r="W11" s="143" t="str">
        <f t="shared" si="13"/>
        <v>12</v>
      </c>
      <c r="X11" s="144">
        <f t="shared" si="14"/>
        <v>0</v>
      </c>
      <c r="AC11" s="277"/>
    </row>
    <row r="12" spans="1:108" x14ac:dyDescent="0.25">
      <c r="A12" s="147"/>
      <c r="B12" s="147"/>
      <c r="C12" s="148"/>
      <c r="D12" s="149">
        <v>0</v>
      </c>
      <c r="E12" s="249">
        <f t="shared" ref="E12:E17" si="16">D12/12</f>
        <v>0</v>
      </c>
      <c r="F12" s="250">
        <f t="shared" si="0"/>
        <v>0</v>
      </c>
      <c r="G12" s="139">
        <f>'Planilha de Pessoal'!$D12+'Planilha de Pessoal'!$E12+'Planilha de Pessoal'!$F12</f>
        <v>0</v>
      </c>
      <c r="H12" s="140"/>
      <c r="I12" s="139">
        <f t="shared" ref="I12:I17" si="17">G12*H12</f>
        <v>0</v>
      </c>
      <c r="J12" s="139">
        <f t="shared" si="2"/>
        <v>0</v>
      </c>
      <c r="K12" s="140"/>
      <c r="L12" s="139">
        <f t="shared" ref="L12:L17" si="18">J12*K12</f>
        <v>0</v>
      </c>
      <c r="M12" s="139"/>
      <c r="N12" s="139">
        <f t="shared" ref="N12:N17" si="19">L12-M12</f>
        <v>0</v>
      </c>
      <c r="O12" s="141" t="str">
        <f t="shared" ref="O12:O17" si="20">$O$4</f>
        <v>8,0%</v>
      </c>
      <c r="P12" s="139">
        <f t="shared" ref="P12:P17" si="21">G12*O12</f>
        <v>0</v>
      </c>
      <c r="Q12" s="141" t="str">
        <f t="shared" ref="Q12:Q17" si="22">$Q$4</f>
        <v>0,00%</v>
      </c>
      <c r="R12" s="139">
        <f t="shared" ref="R12:R17" si="23">G12*Q12</f>
        <v>0</v>
      </c>
      <c r="S12" s="141" t="str">
        <f t="shared" ref="S12:S17" si="24">$S$4</f>
        <v>0%</v>
      </c>
      <c r="T12" s="139">
        <f t="shared" ref="T12:T17" si="25">G12*S12</f>
        <v>0</v>
      </c>
      <c r="U12" s="138">
        <f t="shared" ref="U12:U17" si="26">P12+R12+T12</f>
        <v>0</v>
      </c>
      <c r="V12" s="142">
        <f t="shared" ref="V12:V17" si="27">G12+U12</f>
        <v>0</v>
      </c>
      <c r="W12" s="143" t="str">
        <f t="shared" ref="W12:W17" si="28">$W$4</f>
        <v>12</v>
      </c>
      <c r="X12" s="144">
        <f t="shared" ref="X12:X17" si="29">V12*W12</f>
        <v>0</v>
      </c>
      <c r="AC12" s="277"/>
    </row>
    <row r="13" spans="1:108" x14ac:dyDescent="0.25">
      <c r="A13" s="147"/>
      <c r="B13" s="147"/>
      <c r="C13" s="148"/>
      <c r="D13" s="149">
        <v>0</v>
      </c>
      <c r="E13" s="249">
        <f t="shared" si="16"/>
        <v>0</v>
      </c>
      <c r="F13" s="250">
        <f t="shared" si="0"/>
        <v>0</v>
      </c>
      <c r="G13" s="139">
        <f>'Planilha de Pessoal'!$D13+'Planilha de Pessoal'!$E13+'Planilha de Pessoal'!$F13</f>
        <v>0</v>
      </c>
      <c r="H13" s="140"/>
      <c r="I13" s="139">
        <f t="shared" si="17"/>
        <v>0</v>
      </c>
      <c r="J13" s="139">
        <f t="shared" si="2"/>
        <v>0</v>
      </c>
      <c r="K13" s="140"/>
      <c r="L13" s="139">
        <f t="shared" si="18"/>
        <v>0</v>
      </c>
      <c r="M13" s="139"/>
      <c r="N13" s="139">
        <f t="shared" si="19"/>
        <v>0</v>
      </c>
      <c r="O13" s="141" t="str">
        <f t="shared" si="20"/>
        <v>8,0%</v>
      </c>
      <c r="P13" s="139">
        <f t="shared" si="21"/>
        <v>0</v>
      </c>
      <c r="Q13" s="141" t="str">
        <f t="shared" si="22"/>
        <v>0,00%</v>
      </c>
      <c r="R13" s="139">
        <f t="shared" si="23"/>
        <v>0</v>
      </c>
      <c r="S13" s="141" t="str">
        <f t="shared" si="24"/>
        <v>0%</v>
      </c>
      <c r="T13" s="139">
        <f t="shared" si="25"/>
        <v>0</v>
      </c>
      <c r="U13" s="138">
        <f t="shared" si="26"/>
        <v>0</v>
      </c>
      <c r="V13" s="142">
        <f t="shared" si="27"/>
        <v>0</v>
      </c>
      <c r="W13" s="143" t="str">
        <f t="shared" si="28"/>
        <v>12</v>
      </c>
      <c r="X13" s="144">
        <f t="shared" si="29"/>
        <v>0</v>
      </c>
    </row>
    <row r="14" spans="1:108" x14ac:dyDescent="0.25">
      <c r="A14" s="147"/>
      <c r="B14" s="147"/>
      <c r="C14" s="148"/>
      <c r="D14" s="149">
        <v>0</v>
      </c>
      <c r="E14" s="249">
        <f t="shared" si="16"/>
        <v>0</v>
      </c>
      <c r="F14" s="250">
        <f t="shared" si="0"/>
        <v>0</v>
      </c>
      <c r="G14" s="139">
        <f>'Planilha de Pessoal'!$D14+'Planilha de Pessoal'!$E14+'Planilha de Pessoal'!$F14</f>
        <v>0</v>
      </c>
      <c r="H14" s="140"/>
      <c r="I14" s="139">
        <f t="shared" si="17"/>
        <v>0</v>
      </c>
      <c r="J14" s="139">
        <f t="shared" si="2"/>
        <v>0</v>
      </c>
      <c r="K14" s="140"/>
      <c r="L14" s="139">
        <f t="shared" si="18"/>
        <v>0</v>
      </c>
      <c r="M14" s="139"/>
      <c r="N14" s="139">
        <f t="shared" si="19"/>
        <v>0</v>
      </c>
      <c r="O14" s="141" t="str">
        <f t="shared" si="20"/>
        <v>8,0%</v>
      </c>
      <c r="P14" s="139">
        <f t="shared" si="21"/>
        <v>0</v>
      </c>
      <c r="Q14" s="141" t="str">
        <f t="shared" si="22"/>
        <v>0,00%</v>
      </c>
      <c r="R14" s="139">
        <f t="shared" si="23"/>
        <v>0</v>
      </c>
      <c r="S14" s="141" t="str">
        <f t="shared" si="24"/>
        <v>0%</v>
      </c>
      <c r="T14" s="139">
        <f t="shared" si="25"/>
        <v>0</v>
      </c>
      <c r="U14" s="138">
        <f t="shared" si="26"/>
        <v>0</v>
      </c>
      <c r="V14" s="142">
        <f t="shared" si="27"/>
        <v>0</v>
      </c>
      <c r="W14" s="143" t="str">
        <f t="shared" si="28"/>
        <v>12</v>
      </c>
      <c r="X14" s="144">
        <f t="shared" si="29"/>
        <v>0</v>
      </c>
    </row>
    <row r="15" spans="1:108" x14ac:dyDescent="0.25">
      <c r="A15" s="147"/>
      <c r="B15" s="147"/>
      <c r="C15" s="148"/>
      <c r="D15" s="149">
        <v>0</v>
      </c>
      <c r="E15" s="249">
        <f t="shared" si="16"/>
        <v>0</v>
      </c>
      <c r="F15" s="250">
        <f t="shared" si="0"/>
        <v>0</v>
      </c>
      <c r="G15" s="139">
        <f>'Planilha de Pessoal'!$D15+'Planilha de Pessoal'!$E15+'Planilha de Pessoal'!$F15</f>
        <v>0</v>
      </c>
      <c r="H15" s="140"/>
      <c r="I15" s="139">
        <f t="shared" si="17"/>
        <v>0</v>
      </c>
      <c r="J15" s="139">
        <f t="shared" si="2"/>
        <v>0</v>
      </c>
      <c r="K15" s="140"/>
      <c r="L15" s="139">
        <f t="shared" si="18"/>
        <v>0</v>
      </c>
      <c r="M15" s="139"/>
      <c r="N15" s="139">
        <f t="shared" si="19"/>
        <v>0</v>
      </c>
      <c r="O15" s="141" t="str">
        <f t="shared" si="20"/>
        <v>8,0%</v>
      </c>
      <c r="P15" s="139">
        <f t="shared" si="21"/>
        <v>0</v>
      </c>
      <c r="Q15" s="141" t="str">
        <f t="shared" si="22"/>
        <v>0,00%</v>
      </c>
      <c r="R15" s="139">
        <f t="shared" si="23"/>
        <v>0</v>
      </c>
      <c r="S15" s="141" t="str">
        <f t="shared" si="24"/>
        <v>0%</v>
      </c>
      <c r="T15" s="139">
        <f t="shared" si="25"/>
        <v>0</v>
      </c>
      <c r="U15" s="138">
        <f t="shared" si="26"/>
        <v>0</v>
      </c>
      <c r="V15" s="142">
        <f t="shared" si="27"/>
        <v>0</v>
      </c>
      <c r="W15" s="143" t="str">
        <f t="shared" si="28"/>
        <v>12</v>
      </c>
      <c r="X15" s="144">
        <f t="shared" si="29"/>
        <v>0</v>
      </c>
    </row>
    <row r="16" spans="1:108" x14ac:dyDescent="0.25">
      <c r="A16" s="147"/>
      <c r="B16" s="147"/>
      <c r="C16" s="148"/>
      <c r="D16" s="149"/>
      <c r="E16" s="249">
        <f t="shared" si="16"/>
        <v>0</v>
      </c>
      <c r="F16" s="250">
        <f>(D16/12/3)</f>
        <v>0</v>
      </c>
      <c r="G16" s="139">
        <f>'Planilha de Pessoal'!$D16+'Planilha de Pessoal'!$E16+'Planilha de Pessoal'!$F16</f>
        <v>0</v>
      </c>
      <c r="H16" s="140"/>
      <c r="I16" s="139">
        <f t="shared" si="17"/>
        <v>0</v>
      </c>
      <c r="J16" s="139">
        <f t="shared" si="2"/>
        <v>0</v>
      </c>
      <c r="K16" s="140"/>
      <c r="L16" s="139">
        <f t="shared" si="18"/>
        <v>0</v>
      </c>
      <c r="M16" s="139"/>
      <c r="N16" s="139">
        <f t="shared" si="19"/>
        <v>0</v>
      </c>
      <c r="O16" s="141" t="str">
        <f t="shared" si="20"/>
        <v>8,0%</v>
      </c>
      <c r="P16" s="139">
        <f t="shared" si="21"/>
        <v>0</v>
      </c>
      <c r="Q16" s="141" t="str">
        <f t="shared" si="22"/>
        <v>0,00%</v>
      </c>
      <c r="R16" s="139">
        <f t="shared" si="23"/>
        <v>0</v>
      </c>
      <c r="S16" s="141" t="str">
        <f t="shared" si="24"/>
        <v>0%</v>
      </c>
      <c r="T16" s="139">
        <f t="shared" si="25"/>
        <v>0</v>
      </c>
      <c r="U16" s="138">
        <f t="shared" si="26"/>
        <v>0</v>
      </c>
      <c r="V16" s="142">
        <f t="shared" si="27"/>
        <v>0</v>
      </c>
      <c r="W16" s="143" t="str">
        <f t="shared" si="28"/>
        <v>12</v>
      </c>
      <c r="X16" s="144">
        <f t="shared" si="29"/>
        <v>0</v>
      </c>
    </row>
    <row r="17" spans="1:24" x14ac:dyDescent="0.25">
      <c r="A17" s="147"/>
      <c r="B17" s="147"/>
      <c r="C17" s="148"/>
      <c r="D17" s="149"/>
      <c r="E17" s="249">
        <f t="shared" si="16"/>
        <v>0</v>
      </c>
      <c r="F17" s="250">
        <f>(D17/12/3)</f>
        <v>0</v>
      </c>
      <c r="G17" s="139">
        <f>'Planilha de Pessoal'!$D17+'Planilha de Pessoal'!$E17+'Planilha de Pessoal'!$F17</f>
        <v>0</v>
      </c>
      <c r="H17" s="140"/>
      <c r="I17" s="139">
        <f t="shared" si="17"/>
        <v>0</v>
      </c>
      <c r="J17" s="139">
        <f>D17-I17</f>
        <v>0</v>
      </c>
      <c r="K17" s="140"/>
      <c r="L17" s="139">
        <f t="shared" si="18"/>
        <v>0</v>
      </c>
      <c r="M17" s="139"/>
      <c r="N17" s="139">
        <f t="shared" si="19"/>
        <v>0</v>
      </c>
      <c r="O17" s="141" t="str">
        <f t="shared" si="20"/>
        <v>8,0%</v>
      </c>
      <c r="P17" s="139">
        <f t="shared" si="21"/>
        <v>0</v>
      </c>
      <c r="Q17" s="141" t="str">
        <f t="shared" si="22"/>
        <v>0,00%</v>
      </c>
      <c r="R17" s="139">
        <f t="shared" si="23"/>
        <v>0</v>
      </c>
      <c r="S17" s="141" t="str">
        <f t="shared" si="24"/>
        <v>0%</v>
      </c>
      <c r="T17" s="139">
        <f t="shared" si="25"/>
        <v>0</v>
      </c>
      <c r="U17" s="138">
        <f t="shared" si="26"/>
        <v>0</v>
      </c>
      <c r="V17" s="142">
        <f t="shared" si="27"/>
        <v>0</v>
      </c>
      <c r="W17" s="143" t="str">
        <f t="shared" si="28"/>
        <v>12</v>
      </c>
      <c r="X17" s="144">
        <f t="shared" si="29"/>
        <v>0</v>
      </c>
    </row>
    <row r="18" spans="1:24" x14ac:dyDescent="0.25">
      <c r="A18" s="53"/>
      <c r="B18" s="54"/>
      <c r="C18" s="54"/>
      <c r="D18" s="49">
        <f>SUM(D4:D17)</f>
        <v>0</v>
      </c>
      <c r="E18" s="49">
        <f>SUM(E4:E17)</f>
        <v>0</v>
      </c>
      <c r="F18" s="49">
        <f>SUM(F4:F17)</f>
        <v>0</v>
      </c>
      <c r="G18" s="55"/>
      <c r="H18" s="56"/>
      <c r="I18" s="55"/>
      <c r="J18" s="55"/>
      <c r="K18" s="56"/>
      <c r="L18" s="55"/>
      <c r="M18" s="55"/>
      <c r="N18" s="55"/>
      <c r="O18" s="129"/>
      <c r="P18" s="55"/>
      <c r="Q18" s="129"/>
      <c r="R18" s="55"/>
      <c r="S18" s="132"/>
      <c r="T18" s="55"/>
      <c r="U18" s="49">
        <f>SUM(U4:U17)</f>
        <v>0</v>
      </c>
      <c r="V18" s="57"/>
      <c r="W18" s="58" t="str">
        <f>W4</f>
        <v>12</v>
      </c>
      <c r="X18" s="59"/>
    </row>
    <row r="19" spans="1:24" x14ac:dyDescent="0.25">
      <c r="A19" s="60" t="s">
        <v>68</v>
      </c>
      <c r="B19" s="61"/>
      <c r="C19" s="61"/>
      <c r="D19" s="294">
        <f>SUM(D18:F18)</f>
        <v>0</v>
      </c>
      <c r="E19" s="294"/>
      <c r="F19" s="294"/>
      <c r="G19" s="51"/>
      <c r="H19" s="62"/>
      <c r="I19" s="51"/>
      <c r="J19" s="51"/>
      <c r="K19" s="62"/>
      <c r="L19" s="51"/>
      <c r="M19" s="51"/>
      <c r="N19" s="51"/>
      <c r="O19" s="130"/>
      <c r="P19" s="51"/>
      <c r="Q19" s="130"/>
      <c r="R19" s="51"/>
      <c r="S19" s="133"/>
      <c r="T19" s="51"/>
      <c r="U19" s="63">
        <f>U18</f>
        <v>0</v>
      </c>
      <c r="V19" s="51">
        <f>SUM(V4:V17)</f>
        <v>0</v>
      </c>
      <c r="W19" s="63"/>
      <c r="X19" s="50">
        <f>SUM(X4:X17)</f>
        <v>0</v>
      </c>
    </row>
    <row r="20" spans="1:24" x14ac:dyDescent="0.25">
      <c r="A20" s="64" t="s">
        <v>69</v>
      </c>
      <c r="B20" s="65"/>
      <c r="C20" s="65"/>
      <c r="D20" s="292">
        <f>D19*W18</f>
        <v>0</v>
      </c>
      <c r="E20" s="292"/>
      <c r="F20" s="292"/>
      <c r="G20" s="293" t="s">
        <v>85</v>
      </c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66">
        <f>U19*W18</f>
        <v>0</v>
      </c>
      <c r="V20" s="67"/>
      <c r="W20" s="68"/>
      <c r="X20" s="69">
        <f>D20+U20</f>
        <v>0</v>
      </c>
    </row>
    <row r="21" spans="1:24" x14ac:dyDescent="0.25">
      <c r="A21" s="12"/>
      <c r="B21" s="12"/>
      <c r="C21" s="12"/>
      <c r="D21"/>
      <c r="E21"/>
      <c r="F21"/>
      <c r="G21"/>
      <c r="H21"/>
      <c r="I21"/>
      <c r="J21"/>
      <c r="K21"/>
      <c r="L21"/>
      <c r="M21"/>
      <c r="N21"/>
      <c r="O21" s="131"/>
      <c r="P21"/>
      <c r="Q21" s="131"/>
      <c r="R21"/>
      <c r="S21" s="131"/>
      <c r="T21"/>
      <c r="U21"/>
      <c r="V21"/>
      <c r="W21"/>
      <c r="X21" s="70"/>
    </row>
    <row r="22" spans="1:24" x14ac:dyDescent="0.2">
      <c r="A22" s="291" t="s">
        <v>63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</row>
    <row r="23" spans="1:24" x14ac:dyDescent="0.25"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176"/>
      <c r="P23" s="77"/>
      <c r="Q23" s="176"/>
      <c r="R23" s="77"/>
      <c r="S23" s="176"/>
      <c r="T23" s="77"/>
      <c r="U23" s="77"/>
      <c r="V23" s="77"/>
      <c r="W23" s="75" t="str">
        <f>'Plano de Aplicação'!A42</f>
        <v>Curitiba,</v>
      </c>
      <c r="X23" s="76">
        <f ca="1">'Plano de Aplicação'!B42</f>
        <v>46153</v>
      </c>
    </row>
    <row r="24" spans="1:24" x14ac:dyDescent="0.25">
      <c r="A24" s="75"/>
      <c r="B24" s="75"/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176"/>
      <c r="P24" s="77"/>
      <c r="Q24" s="176"/>
      <c r="R24" s="77"/>
      <c r="S24" s="176"/>
      <c r="T24" s="77"/>
      <c r="U24" s="77"/>
      <c r="V24" s="77"/>
      <c r="W24" s="77"/>
      <c r="X24" s="77"/>
    </row>
    <row r="25" spans="1:24" x14ac:dyDescent="0.25">
      <c r="A25" s="75"/>
      <c r="B25" s="75"/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176"/>
      <c r="P25" s="77"/>
      <c r="Q25" s="176"/>
      <c r="R25" s="77"/>
      <c r="S25" s="176"/>
      <c r="T25" s="77"/>
      <c r="U25" s="77"/>
      <c r="V25" s="77"/>
      <c r="W25" s="77"/>
      <c r="X25" s="77"/>
    </row>
    <row r="26" spans="1:24" x14ac:dyDescent="0.25">
      <c r="A26" s="77"/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177"/>
      <c r="N26" s="178"/>
      <c r="O26" s="179"/>
      <c r="P26" s="178"/>
      <c r="Q26" s="179"/>
      <c r="R26" s="178"/>
      <c r="S26" s="178"/>
      <c r="T26" s="180"/>
      <c r="U26" s="181"/>
      <c r="V26" s="181"/>
      <c r="W26" s="182"/>
      <c r="X26" s="181"/>
    </row>
    <row r="27" spans="1:24" x14ac:dyDescent="0.2">
      <c r="A27" s="291" t="str">
        <f>'Plano de Aplicação'!$A$46:$C$46</f>
        <v>Informe aqui o nome do representante legal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</row>
    <row r="28" spans="1:24" x14ac:dyDescent="0.25">
      <c r="A28" s="79"/>
      <c r="B28" s="79"/>
      <c r="C28" s="79"/>
      <c r="D28" s="183"/>
      <c r="E28" s="289" t="s">
        <v>80</v>
      </c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180"/>
      <c r="U28" s="77"/>
      <c r="V28" s="77"/>
      <c r="W28" s="77"/>
      <c r="X28" s="77"/>
    </row>
    <row r="29" spans="1:24" ht="14.25" x14ac:dyDescent="0.2">
      <c r="A29" s="47"/>
      <c r="B29" s="47"/>
      <c r="C29" s="47"/>
      <c r="D29" s="48"/>
      <c r="E29" s="2"/>
      <c r="F29" s="2"/>
      <c r="G29" s="2"/>
      <c r="H29" s="3"/>
      <c r="I29" s="3"/>
      <c r="J29" s="2"/>
      <c r="K29" s="2"/>
      <c r="L29" s="2"/>
      <c r="M29" s="4"/>
      <c r="N29" s="5"/>
      <c r="O29" s="6"/>
      <c r="P29" s="5"/>
      <c r="Q29" s="6"/>
      <c r="R29" s="5"/>
      <c r="S29" s="5"/>
      <c r="T29" s="5"/>
      <c r="U29" s="2"/>
      <c r="V29" s="2"/>
      <c r="W29" s="2"/>
      <c r="X29" s="2"/>
    </row>
    <row r="30" spans="1:24" ht="14.25" x14ac:dyDescent="0.2">
      <c r="A30" s="47"/>
      <c r="B30" s="47"/>
      <c r="C30" s="47"/>
      <c r="D30" s="48"/>
      <c r="E30" s="2"/>
      <c r="F30" s="2"/>
      <c r="G30" s="2"/>
      <c r="H30" s="3"/>
      <c r="I30" s="3"/>
      <c r="J30" s="2"/>
      <c r="K30" s="2"/>
      <c r="L30" s="2"/>
      <c r="M30" s="4"/>
      <c r="N30" s="5"/>
      <c r="O30" s="6"/>
      <c r="P30" s="5"/>
      <c r="Q30" s="6"/>
      <c r="R30" s="5"/>
      <c r="S30" s="5"/>
      <c r="T30" s="5"/>
      <c r="U30" s="2"/>
      <c r="V30" s="2"/>
      <c r="W30" s="2"/>
      <c r="X30" s="2"/>
    </row>
    <row r="31" spans="1:24" ht="14.25" x14ac:dyDescent="0.2">
      <c r="A31" s="9"/>
      <c r="B31" s="9"/>
      <c r="C31" s="9"/>
      <c r="D31" s="2"/>
      <c r="E31" s="2"/>
      <c r="F31" s="2"/>
      <c r="G31" s="2"/>
      <c r="H31" s="3"/>
      <c r="I31" s="3"/>
      <c r="J31" s="2"/>
      <c r="K31" s="2"/>
      <c r="L31" s="2"/>
      <c r="M31" s="4"/>
      <c r="N31" s="5"/>
      <c r="O31" s="6"/>
      <c r="P31" s="5"/>
      <c r="Q31" s="6"/>
      <c r="R31" s="5"/>
      <c r="S31" s="5"/>
      <c r="T31" s="5"/>
      <c r="U31" s="4"/>
      <c r="V31" s="4"/>
      <c r="W31" s="2"/>
      <c r="X31" s="2"/>
    </row>
    <row r="32" spans="1:24" ht="14.25" x14ac:dyDescent="0.2">
      <c r="A32" s="9"/>
      <c r="B32" s="9"/>
      <c r="C32" s="9"/>
      <c r="D32" s="2"/>
      <c r="E32" s="2"/>
      <c r="F32" s="2"/>
      <c r="G32" s="2"/>
      <c r="H32" s="3"/>
      <c r="I32" s="3"/>
      <c r="J32" s="2"/>
      <c r="K32" s="3"/>
      <c r="L32" s="2"/>
      <c r="M32" s="4"/>
      <c r="N32" s="5"/>
      <c r="O32" s="6"/>
      <c r="P32" s="5"/>
      <c r="Q32" s="6"/>
      <c r="R32" s="5"/>
      <c r="S32" s="5"/>
      <c r="T32" s="5"/>
      <c r="U32" s="4"/>
      <c r="V32" s="4"/>
      <c r="W32" s="2"/>
      <c r="X32" s="2"/>
    </row>
    <row r="33" spans="1:24" ht="14.25" x14ac:dyDescent="0.2">
      <c r="A33" s="9"/>
      <c r="B33" s="9"/>
      <c r="C33" s="9"/>
      <c r="D33" s="2"/>
      <c r="E33" s="2"/>
      <c r="F33" s="2"/>
      <c r="G33" s="2"/>
      <c r="H33" s="3"/>
      <c r="I33" s="2"/>
      <c r="J33" s="2"/>
      <c r="K33" s="3"/>
      <c r="L33" s="2"/>
      <c r="M33" s="4"/>
      <c r="N33" s="5"/>
      <c r="O33" s="6"/>
      <c r="P33" s="5"/>
      <c r="Q33" s="6"/>
      <c r="R33" s="5"/>
      <c r="S33" s="5"/>
      <c r="T33" s="5"/>
      <c r="U33" s="4"/>
      <c r="V33" s="4"/>
      <c r="W33" s="2"/>
      <c r="X33" s="2"/>
    </row>
    <row r="34" spans="1:24" ht="14.25" x14ac:dyDescent="0.2">
      <c r="A34" s="9"/>
      <c r="B34" s="9"/>
      <c r="C34" s="9"/>
      <c r="D34" s="2"/>
      <c r="E34" s="2"/>
      <c r="F34" s="2"/>
      <c r="G34" s="2"/>
      <c r="H34" s="3"/>
      <c r="I34" s="2"/>
      <c r="J34" s="2"/>
      <c r="K34" s="6"/>
      <c r="L34" s="5"/>
      <c r="M34" s="4"/>
      <c r="N34" s="5"/>
      <c r="O34" s="6"/>
      <c r="P34" s="5"/>
      <c r="Q34" s="6"/>
      <c r="R34" s="5"/>
      <c r="S34" s="5"/>
      <c r="T34" s="5"/>
      <c r="U34" s="4"/>
      <c r="V34" s="4"/>
      <c r="W34" s="2"/>
      <c r="X34" s="2"/>
    </row>
    <row r="35" spans="1:24" ht="14.25" x14ac:dyDescent="0.2">
      <c r="A35" s="9"/>
      <c r="B35" s="9"/>
      <c r="C35" s="9"/>
      <c r="D35" s="2"/>
      <c r="E35" s="2"/>
      <c r="F35" s="2"/>
      <c r="G35" s="2"/>
      <c r="H35" s="3"/>
      <c r="I35" s="2"/>
      <c r="J35" s="2"/>
      <c r="K35" s="6"/>
      <c r="L35" s="5"/>
      <c r="M35" s="4"/>
      <c r="N35" s="5"/>
      <c r="O35" s="6"/>
      <c r="P35" s="5"/>
      <c r="Q35" s="6"/>
      <c r="R35" s="5"/>
      <c r="S35" s="5"/>
      <c r="T35" s="5"/>
      <c r="U35" s="4"/>
      <c r="V35" s="4"/>
    </row>
    <row r="36" spans="1:24" ht="14.25" x14ac:dyDescent="0.2">
      <c r="A36" s="9"/>
      <c r="B36" s="9"/>
      <c r="C36" s="9"/>
      <c r="D36" s="2"/>
      <c r="E36" s="2"/>
      <c r="F36" s="2"/>
      <c r="G36" s="2"/>
      <c r="H36" s="3"/>
      <c r="I36" s="2"/>
      <c r="J36" s="2"/>
      <c r="K36" s="6"/>
      <c r="L36" s="5"/>
      <c r="M36" s="4"/>
      <c r="N36" s="5"/>
      <c r="O36" s="6"/>
      <c r="P36" s="5"/>
      <c r="Q36" s="6"/>
      <c r="R36" s="5"/>
      <c r="S36" s="5"/>
      <c r="T36" s="5"/>
      <c r="U36" s="4"/>
      <c r="V36" s="4"/>
    </row>
    <row r="37" spans="1:24" ht="14.25" x14ac:dyDescent="0.2">
      <c r="A37" s="9"/>
      <c r="B37" s="9"/>
      <c r="C37" s="9"/>
      <c r="D37" s="2"/>
      <c r="E37" s="2"/>
      <c r="F37" s="2"/>
      <c r="G37" s="2"/>
      <c r="H37" s="3"/>
      <c r="I37" s="2"/>
      <c r="J37" s="2"/>
      <c r="K37" s="6"/>
      <c r="L37" s="5"/>
      <c r="M37" s="5"/>
      <c r="N37" s="5"/>
      <c r="O37" s="6"/>
      <c r="P37" s="5"/>
      <c r="Q37" s="6"/>
      <c r="R37" s="5"/>
      <c r="S37" s="5"/>
      <c r="T37" s="5"/>
      <c r="U37" s="4"/>
      <c r="V37" s="4"/>
    </row>
    <row r="38" spans="1:24" ht="14.25" x14ac:dyDescent="0.2">
      <c r="A38" s="9"/>
      <c r="B38" s="9"/>
      <c r="C38" s="9"/>
      <c r="D38" s="2"/>
      <c r="E38" s="2"/>
      <c r="F38" s="2"/>
      <c r="G38" s="2"/>
      <c r="H38" s="3"/>
      <c r="I38" s="2"/>
      <c r="J38" s="2"/>
      <c r="K38" s="6"/>
      <c r="L38" s="5"/>
      <c r="M38" s="5"/>
      <c r="N38" s="5"/>
      <c r="O38" s="6"/>
      <c r="P38" s="5"/>
      <c r="Q38" s="6"/>
      <c r="R38" s="5"/>
      <c r="S38" s="5"/>
      <c r="T38" s="5"/>
      <c r="U38" s="4"/>
      <c r="V38" s="4"/>
    </row>
    <row r="39" spans="1:24" ht="14.25" x14ac:dyDescent="0.2">
      <c r="A39" s="9"/>
      <c r="B39" s="9"/>
      <c r="C39" s="9"/>
      <c r="D39" s="2"/>
      <c r="E39" s="2"/>
      <c r="F39" s="2"/>
      <c r="G39" s="2"/>
      <c r="H39" s="3"/>
      <c r="I39" s="2"/>
      <c r="J39" s="2"/>
      <c r="K39" s="6"/>
      <c r="L39" s="5"/>
      <c r="M39" s="5"/>
      <c r="N39" s="5"/>
      <c r="O39" s="6"/>
      <c r="P39" s="5"/>
      <c r="Q39" s="6"/>
      <c r="R39" s="5"/>
      <c r="S39" s="5"/>
      <c r="T39" s="5"/>
      <c r="U39" s="4"/>
      <c r="V39" s="4"/>
    </row>
    <row r="40" spans="1:24" ht="14.25" x14ac:dyDescent="0.2">
      <c r="A40" s="9"/>
      <c r="B40" s="9"/>
      <c r="C40" s="9"/>
      <c r="D40" s="2"/>
      <c r="E40" s="2"/>
      <c r="F40" s="2"/>
      <c r="G40" s="2"/>
      <c r="H40" s="3"/>
      <c r="I40" s="2"/>
      <c r="J40" s="2"/>
      <c r="K40" s="4"/>
      <c r="L40" s="5"/>
      <c r="M40" s="5"/>
      <c r="N40" s="5"/>
      <c r="O40" s="6"/>
      <c r="P40" s="5"/>
      <c r="Q40" s="6"/>
      <c r="R40" s="5"/>
      <c r="S40" s="5"/>
      <c r="T40" s="5"/>
      <c r="U40" s="4"/>
      <c r="V40" s="4"/>
    </row>
    <row r="41" spans="1:24" ht="14.25" x14ac:dyDescent="0.2">
      <c r="A41" s="9"/>
      <c r="B41" s="9"/>
      <c r="C41" s="9"/>
      <c r="D41" s="2"/>
      <c r="E41" s="2"/>
      <c r="F41" s="2"/>
      <c r="G41" s="2"/>
      <c r="H41" s="3"/>
      <c r="I41" s="2"/>
      <c r="J41" s="2"/>
      <c r="K41" s="4"/>
    </row>
    <row r="42" spans="1:24" ht="14.25" x14ac:dyDescent="0.2">
      <c r="A42" s="9"/>
      <c r="B42" s="9"/>
      <c r="C42" s="9"/>
      <c r="D42" s="2"/>
      <c r="E42" s="2"/>
      <c r="F42" s="2"/>
      <c r="G42" s="2"/>
      <c r="H42" s="3"/>
      <c r="I42" s="2"/>
      <c r="J42" s="2"/>
      <c r="K42" s="4"/>
    </row>
    <row r="43" spans="1:24" ht="14.25" x14ac:dyDescent="0.2">
      <c r="A43" s="9"/>
      <c r="B43" s="9"/>
      <c r="C43" s="9"/>
      <c r="D43" s="2"/>
      <c r="E43" s="2"/>
      <c r="F43" s="2"/>
      <c r="G43" s="2"/>
      <c r="H43" s="3"/>
      <c r="I43" s="2"/>
      <c r="J43" s="2"/>
      <c r="K43" s="7"/>
    </row>
    <row r="44" spans="1:24" ht="14.25" x14ac:dyDescent="0.2">
      <c r="A44" s="9"/>
      <c r="B44" s="9"/>
      <c r="C44" s="9"/>
      <c r="D44" s="2"/>
      <c r="E44" s="2"/>
      <c r="F44" s="2"/>
      <c r="G44" s="2"/>
      <c r="H44" s="3"/>
      <c r="I44" s="2"/>
      <c r="J44" s="2"/>
      <c r="K44" s="7"/>
    </row>
    <row r="45" spans="1:24" ht="14.25" x14ac:dyDescent="0.2">
      <c r="A45" s="9"/>
      <c r="B45" s="9"/>
      <c r="C45" s="9"/>
      <c r="D45" s="2"/>
      <c r="E45" s="2"/>
      <c r="F45" s="2"/>
      <c r="G45" s="2"/>
      <c r="H45" s="3"/>
      <c r="I45" s="2"/>
      <c r="J45" s="2"/>
      <c r="K45" s="7"/>
    </row>
    <row r="46" spans="1:24" ht="14.25" x14ac:dyDescent="0.2">
      <c r="A46" s="9"/>
      <c r="B46" s="9"/>
      <c r="C46" s="9"/>
      <c r="D46" s="2"/>
      <c r="E46" s="2"/>
      <c r="F46" s="2"/>
      <c r="G46" s="2"/>
      <c r="H46" s="3"/>
      <c r="I46" s="2"/>
      <c r="J46" s="2"/>
      <c r="K46" s="7"/>
    </row>
    <row r="47" spans="1:24" ht="14.25" x14ac:dyDescent="0.2">
      <c r="A47" s="9"/>
      <c r="B47" s="9"/>
      <c r="C47" s="9"/>
      <c r="D47" s="2"/>
      <c r="E47" s="2"/>
      <c r="F47" s="2"/>
      <c r="G47" s="2"/>
      <c r="H47" s="3"/>
      <c r="I47" s="2"/>
      <c r="J47" s="2"/>
      <c r="K47" s="8"/>
    </row>
    <row r="48" spans="1:24" ht="14.25" x14ac:dyDescent="0.2">
      <c r="A48" s="9"/>
      <c r="B48" s="9"/>
      <c r="C48" s="9"/>
      <c r="D48" s="2"/>
      <c r="E48" s="2"/>
      <c r="F48" s="2"/>
      <c r="G48" s="2"/>
      <c r="H48" s="3"/>
      <c r="I48" s="2"/>
      <c r="J48" s="2"/>
      <c r="K48" s="7"/>
    </row>
    <row r="49" spans="1:10" ht="14.25" x14ac:dyDescent="0.2">
      <c r="A49" s="9"/>
      <c r="B49" s="9"/>
      <c r="C49" s="9"/>
      <c r="D49" s="2"/>
      <c r="E49" s="2"/>
      <c r="F49" s="2"/>
      <c r="G49" s="2"/>
      <c r="H49" s="3"/>
      <c r="I49" s="2"/>
      <c r="J49" s="2"/>
    </row>
    <row r="50" spans="1:10" ht="14.25" x14ac:dyDescent="0.2">
      <c r="A50" s="9"/>
      <c r="B50" s="9"/>
      <c r="C50" s="9"/>
      <c r="D50" s="2"/>
      <c r="E50" s="2"/>
      <c r="F50" s="2"/>
      <c r="G50" s="2"/>
      <c r="H50" s="3"/>
      <c r="I50" s="2"/>
      <c r="J50" s="2"/>
    </row>
    <row r="51" spans="1:10" ht="14.25" x14ac:dyDescent="0.2">
      <c r="A51" s="9"/>
      <c r="B51" s="9"/>
      <c r="C51" s="9"/>
      <c r="D51" s="2"/>
      <c r="E51" s="2"/>
      <c r="F51" s="2"/>
      <c r="G51" s="2"/>
      <c r="H51" s="3"/>
      <c r="I51" s="2"/>
      <c r="J51" s="2"/>
    </row>
    <row r="52" spans="1:10" ht="14.25" x14ac:dyDescent="0.2">
      <c r="A52" s="9"/>
      <c r="B52" s="9"/>
      <c r="C52" s="9"/>
      <c r="D52" s="2"/>
      <c r="E52" s="2"/>
      <c r="F52" s="2"/>
      <c r="G52" s="2"/>
      <c r="H52" s="3"/>
      <c r="I52" s="2"/>
      <c r="J52" s="2"/>
    </row>
    <row r="53" spans="1:10" ht="14.25" x14ac:dyDescent="0.2">
      <c r="A53" s="9"/>
      <c r="B53" s="9"/>
      <c r="C53" s="9"/>
      <c r="D53" s="2"/>
      <c r="E53" s="2"/>
      <c r="F53" s="2"/>
      <c r="G53" s="2"/>
      <c r="H53" s="3"/>
      <c r="I53" s="2"/>
      <c r="J53" s="2"/>
    </row>
    <row r="54" spans="1:10" ht="14.25" x14ac:dyDescent="0.2">
      <c r="A54" s="9"/>
      <c r="B54" s="9"/>
      <c r="C54" s="9"/>
      <c r="D54" s="2"/>
      <c r="E54" s="2"/>
      <c r="F54" s="2"/>
      <c r="G54" s="2"/>
      <c r="H54" s="3"/>
      <c r="I54" s="2"/>
      <c r="J54" s="2"/>
    </row>
    <row r="55" spans="1:10" ht="14.25" x14ac:dyDescent="0.2">
      <c r="A55" s="9"/>
      <c r="B55" s="9"/>
      <c r="C55" s="9"/>
      <c r="D55" s="2"/>
      <c r="E55" s="2"/>
      <c r="F55" s="2"/>
      <c r="G55" s="2"/>
      <c r="H55" s="3"/>
      <c r="I55" s="2"/>
      <c r="J55" s="2"/>
    </row>
    <row r="56" spans="1:10" ht="14.25" x14ac:dyDescent="0.2">
      <c r="A56" s="9"/>
      <c r="B56" s="9"/>
      <c r="C56" s="9"/>
      <c r="D56" s="2"/>
      <c r="E56" s="2"/>
      <c r="F56" s="2"/>
      <c r="G56" s="2"/>
      <c r="H56" s="3"/>
      <c r="I56" s="2"/>
      <c r="J56" s="2"/>
    </row>
    <row r="57" spans="1:10" ht="14.25" x14ac:dyDescent="0.2">
      <c r="A57" s="9"/>
      <c r="B57" s="9"/>
      <c r="C57" s="9"/>
      <c r="D57" s="2"/>
      <c r="E57" s="2"/>
      <c r="F57" s="2"/>
      <c r="G57" s="2"/>
      <c r="H57" s="3"/>
      <c r="I57" s="2"/>
      <c r="J57" s="2"/>
    </row>
    <row r="58" spans="1:10" ht="14.25" x14ac:dyDescent="0.2">
      <c r="A58" s="9"/>
      <c r="B58" s="9"/>
      <c r="C58" s="9"/>
      <c r="D58" s="2"/>
      <c r="E58" s="2"/>
      <c r="F58" s="2"/>
      <c r="G58" s="2"/>
      <c r="H58" s="3"/>
      <c r="I58" s="2"/>
      <c r="J58" s="2"/>
    </row>
    <row r="59" spans="1:10" ht="14.25" x14ac:dyDescent="0.2">
      <c r="A59" s="9"/>
      <c r="B59" s="9"/>
      <c r="C59" s="9"/>
      <c r="D59" s="2"/>
      <c r="E59" s="2"/>
      <c r="F59" s="2"/>
      <c r="G59" s="2"/>
      <c r="H59" s="3"/>
      <c r="I59" s="2"/>
      <c r="J59" s="2"/>
    </row>
    <row r="60" spans="1:10" ht="14.25" x14ac:dyDescent="0.2">
      <c r="A60" s="9"/>
      <c r="B60" s="9"/>
      <c r="C60" s="9"/>
      <c r="D60" s="2"/>
      <c r="E60" s="2"/>
      <c r="F60" s="2"/>
      <c r="G60" s="2"/>
      <c r="H60" s="3"/>
      <c r="I60" s="2"/>
      <c r="J60" s="2"/>
    </row>
    <row r="61" spans="1:10" ht="14.25" x14ac:dyDescent="0.2">
      <c r="A61" s="9"/>
      <c r="B61" s="9"/>
      <c r="C61" s="9"/>
      <c r="D61" s="2"/>
      <c r="E61" s="2"/>
      <c r="F61" s="2"/>
      <c r="G61" s="2"/>
      <c r="H61" s="3"/>
      <c r="I61" s="2"/>
      <c r="J61" s="2"/>
    </row>
    <row r="62" spans="1:10" ht="14.25" x14ac:dyDescent="0.2">
      <c r="A62" s="9"/>
      <c r="B62" s="9"/>
      <c r="C62" s="9"/>
      <c r="D62" s="2"/>
      <c r="E62" s="2"/>
      <c r="F62" s="2"/>
      <c r="G62" s="2"/>
      <c r="H62" s="3"/>
      <c r="I62" s="2"/>
      <c r="J62" s="2"/>
    </row>
    <row r="63" spans="1:10" ht="14.25" x14ac:dyDescent="0.2">
      <c r="A63" s="9"/>
      <c r="B63" s="9"/>
      <c r="C63" s="9"/>
      <c r="D63" s="2"/>
      <c r="E63" s="2"/>
      <c r="F63" s="2"/>
      <c r="G63" s="2"/>
      <c r="H63" s="3"/>
      <c r="I63" s="2"/>
      <c r="J63" s="2"/>
    </row>
    <row r="64" spans="1:10" ht="14.25" x14ac:dyDescent="0.2">
      <c r="A64" s="9"/>
      <c r="B64" s="9"/>
      <c r="C64" s="9"/>
      <c r="D64" s="2"/>
      <c r="E64" s="2"/>
      <c r="F64" s="2"/>
      <c r="G64" s="2"/>
      <c r="H64" s="3"/>
      <c r="I64" s="2"/>
      <c r="J64" s="2"/>
    </row>
    <row r="65" spans="1:10" ht="14.25" x14ac:dyDescent="0.2">
      <c r="A65" s="9"/>
      <c r="B65" s="9"/>
      <c r="C65" s="9"/>
      <c r="D65" s="2"/>
      <c r="E65" s="2"/>
      <c r="F65" s="2"/>
      <c r="G65" s="2"/>
      <c r="H65" s="3"/>
      <c r="I65" s="2"/>
      <c r="J65" s="2"/>
    </row>
    <row r="66" spans="1:10" ht="14.25" x14ac:dyDescent="0.2">
      <c r="A66" s="9"/>
      <c r="B66" s="9"/>
      <c r="C66" s="9"/>
      <c r="D66" s="2"/>
      <c r="E66" s="2"/>
      <c r="F66" s="2"/>
      <c r="G66" s="2"/>
      <c r="H66" s="3"/>
      <c r="I66" s="2"/>
      <c r="J66" s="2"/>
    </row>
    <row r="67" spans="1:10" ht="14.25" x14ac:dyDescent="0.2">
      <c r="A67" s="9"/>
      <c r="B67" s="9"/>
      <c r="C67" s="9"/>
      <c r="D67" s="2"/>
      <c r="E67" s="2"/>
      <c r="F67" s="2"/>
      <c r="G67" s="2"/>
      <c r="H67" s="3"/>
      <c r="I67" s="2"/>
      <c r="J67" s="2"/>
    </row>
    <row r="68" spans="1:10" ht="14.25" x14ac:dyDescent="0.2">
      <c r="A68" s="9"/>
      <c r="B68" s="9"/>
      <c r="C68" s="9"/>
      <c r="D68" s="2"/>
      <c r="E68" s="2"/>
      <c r="F68" s="2"/>
      <c r="G68" s="2"/>
      <c r="H68" s="3"/>
      <c r="I68" s="2"/>
      <c r="J68" s="2"/>
    </row>
    <row r="69" spans="1:10" ht="14.25" x14ac:dyDescent="0.2">
      <c r="A69" s="9"/>
      <c r="B69" s="9"/>
      <c r="C69" s="9"/>
      <c r="D69" s="2"/>
      <c r="E69" s="2"/>
      <c r="F69" s="2"/>
      <c r="G69" s="2"/>
      <c r="H69" s="3"/>
      <c r="I69" s="2"/>
      <c r="J69" s="2"/>
    </row>
    <row r="70" spans="1:10" ht="14.25" x14ac:dyDescent="0.2">
      <c r="A70" s="9"/>
      <c r="B70" s="9"/>
      <c r="C70" s="9"/>
      <c r="D70" s="2"/>
      <c r="E70" s="2"/>
      <c r="F70" s="2"/>
      <c r="G70" s="2"/>
      <c r="H70" s="3"/>
      <c r="I70" s="2"/>
      <c r="J70" s="2"/>
    </row>
    <row r="71" spans="1:10" ht="14.25" x14ac:dyDescent="0.2">
      <c r="A71" s="9"/>
      <c r="B71" s="9"/>
      <c r="C71" s="9"/>
      <c r="D71" s="2"/>
      <c r="E71" s="2"/>
      <c r="F71" s="2"/>
      <c r="G71" s="2"/>
      <c r="H71" s="3"/>
      <c r="I71" s="2"/>
      <c r="J71" s="2"/>
    </row>
    <row r="72" spans="1:10" ht="14.25" x14ac:dyDescent="0.2">
      <c r="A72" s="9"/>
      <c r="B72" s="9"/>
      <c r="C72" s="9"/>
      <c r="D72" s="2"/>
      <c r="E72" s="2"/>
      <c r="F72" s="2"/>
      <c r="G72" s="2"/>
      <c r="H72" s="3"/>
      <c r="I72" s="2"/>
      <c r="J72" s="2"/>
    </row>
    <row r="73" spans="1:10" ht="14.25" x14ac:dyDescent="0.2">
      <c r="A73" s="9"/>
      <c r="B73" s="9"/>
      <c r="C73" s="9"/>
      <c r="D73" s="2"/>
      <c r="E73" s="2"/>
      <c r="F73" s="2"/>
      <c r="G73" s="2"/>
      <c r="H73" s="3"/>
      <c r="I73" s="2"/>
      <c r="J73" s="2"/>
    </row>
    <row r="74" spans="1:10" ht="14.25" x14ac:dyDescent="0.2">
      <c r="A74" s="9"/>
      <c r="B74" s="9"/>
      <c r="C74" s="9"/>
      <c r="D74" s="2"/>
      <c r="E74" s="2"/>
      <c r="F74" s="2"/>
      <c r="G74" s="2"/>
      <c r="H74" s="3"/>
      <c r="I74" s="2"/>
      <c r="J74" s="2"/>
    </row>
    <row r="75" spans="1:10" ht="14.25" x14ac:dyDescent="0.2">
      <c r="A75" s="9"/>
      <c r="B75" s="9"/>
      <c r="C75" s="9"/>
      <c r="D75" s="2"/>
      <c r="E75" s="2"/>
      <c r="F75" s="2"/>
      <c r="G75" s="2"/>
      <c r="H75" s="3"/>
      <c r="I75" s="2"/>
      <c r="J75" s="2"/>
    </row>
    <row r="76" spans="1:10" ht="14.25" x14ac:dyDescent="0.2">
      <c r="A76" s="9"/>
      <c r="B76" s="9"/>
      <c r="C76" s="9"/>
      <c r="D76" s="2"/>
      <c r="E76" s="2"/>
      <c r="F76" s="2"/>
      <c r="G76" s="2"/>
      <c r="H76" s="3"/>
      <c r="I76" s="2"/>
      <c r="J76" s="2"/>
    </row>
    <row r="77" spans="1:10" ht="14.25" x14ac:dyDescent="0.2">
      <c r="A77" s="9"/>
      <c r="B77" s="9"/>
      <c r="C77" s="9"/>
      <c r="D77" s="2"/>
      <c r="E77" s="2"/>
      <c r="F77" s="2"/>
      <c r="G77" s="2"/>
      <c r="H77" s="3"/>
      <c r="I77" s="2"/>
      <c r="J77" s="2"/>
    </row>
    <row r="78" spans="1:10" ht="14.25" x14ac:dyDescent="0.2">
      <c r="A78" s="9"/>
      <c r="B78" s="9"/>
      <c r="C78" s="9"/>
      <c r="D78" s="2"/>
      <c r="E78" s="2"/>
      <c r="F78" s="2"/>
      <c r="G78" s="2"/>
      <c r="H78" s="3"/>
      <c r="I78" s="2"/>
      <c r="J78" s="2"/>
    </row>
  </sheetData>
  <sheetProtection algorithmName="SHA-512" hashValue="TcbDzDoT7ZSSNm9ivno3qVU5jVB8222uy7BMiQakkLSnEKiyYM4mPiA+Pl+31BQRVA7pP6tmroto5beDO7++Mw==" saltValue="U1IJ+MJmWdsCYmlcSF5cKA==" spinCount="100000" sheet="1" objects="1" scenarios="1"/>
  <mergeCells count="7">
    <mergeCell ref="E28:S28"/>
    <mergeCell ref="A1:X1"/>
    <mergeCell ref="A27:X27"/>
    <mergeCell ref="D20:F20"/>
    <mergeCell ref="G20:T20"/>
    <mergeCell ref="D19:F19"/>
    <mergeCell ref="A22:X22"/>
  </mergeCells>
  <phoneticPr fontId="32" type="noConversion"/>
  <dataValidations disablePrompts="1" count="10">
    <dataValidation allowBlank="1" showInputMessage="1" showErrorMessage="1" prompt="Informe CBO (Classificação Brasileira de Ocupações) do profissional._x000a_Esse código possui seis números" sqref="C3:C4" xr:uid="{00000000-0002-0000-0300-000000000000}"/>
    <dataValidation allowBlank="1" showInputMessage="1" showErrorMessage="1" prompt="Cálculo automático" sqref="U19:U20 V19 X19:X20 D18:F20 E4:F17 P4:P17 R4:R17 T4:V17 X4:X17" xr:uid="{00000000-0002-0000-0300-000001000000}"/>
    <dataValidation type="textLength" operator="greaterThanOrEqual" allowBlank="1" showInputMessage="1" showErrorMessage="1" error="O CBO deve conter 6 dígitos" sqref="C5:C17" xr:uid="{00000000-0002-0000-0300-000003000000}">
      <formula1>6</formula1>
    </dataValidation>
    <dataValidation type="decimal" allowBlank="1" showInputMessage="1" showErrorMessage="1" error="Informe apenas números, sem pontuação ou caracteres." prompt="Informe o valor de Salário Base que será custeado pela Parceria" sqref="D6:D17" xr:uid="{00000000-0002-0000-0300-000004000000}">
      <formula1>#REF!</formula1>
      <formula2>D92</formula2>
    </dataValidation>
    <dataValidation type="list" errorStyle="warning" allowBlank="1" showInputMessage="1" showErrorMessage="1" error="Alíquota não aplicável" prompt="Selecione a alíquota de FGTS" sqref="O4" xr:uid="{00000000-0002-0000-0300-000005000000}">
      <formula1>$AE$1:$AH$1</formula1>
    </dataValidation>
    <dataValidation type="list" errorStyle="warning" operator="lessThanOrEqual" allowBlank="1" showInputMessage="1" showErrorMessage="1" error="Aíquota não aplicável" prompt="Selecione a alíquota de INSS Patronal + Terceiros de acordo com o código FPAS da sua organização" sqref="Q4" xr:uid="{00000000-0002-0000-0300-000006000000}">
      <formula1>$AE$2:$AN$2</formula1>
    </dataValidation>
    <dataValidation type="list" errorStyle="warning" allowBlank="1" showInputMessage="1" showErrorMessage="1" error="Alíquota não aplicável" prompt="Selecione a alíquota de PIS" sqref="S4" xr:uid="{00000000-0002-0000-0300-000007000000}">
      <formula1>$AE$3:$AF$3</formula1>
    </dataValidation>
    <dataValidation type="decimal" allowBlank="1" showInputMessage="1" showErrorMessage="1" prompt="Informe o número de meses que as depesas de pessoal serão custeadas pela parceria" sqref="W4" xr:uid="{00000000-0002-0000-0300-000008000000}">
      <formula1>Y4</formula1>
      <formula2>Y117</formula2>
    </dataValidation>
    <dataValidation allowBlank="1" showInputMessage="1" showErrorMessage="1" prompt="Representante legal alimentado automaticamente conforme informado no Plano de Aplicação" sqref="A27:X27" xr:uid="{00000000-0002-0000-0300-000002000000}"/>
    <dataValidation type="decimal" allowBlank="1" showInputMessage="1" showErrorMessage="1" error="Informe apenas números, sem pontuação ou caracteres." prompt="Informe o valor de Salário Base que será custeado pela Parceria" sqref="D5" xr:uid="{00000000-0002-0000-0300-000009000000}">
      <formula1>D4</formula1>
      <formula2>D91</formula2>
    </dataValidation>
  </dataValidations>
  <pageMargins left="0.31496062992125984" right="0.31496062992125984" top="1.0236220472440944" bottom="0.39370078740157483" header="0.31496062992125984" footer="0.31496062992125984"/>
  <pageSetup paperSize="9" scale="7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sPermanente"/>
  <dimension ref="A1:G13"/>
  <sheetViews>
    <sheetView showGridLines="0" zoomScale="80" zoomScaleNormal="80" workbookViewId="0">
      <selection activeCell="F25" sqref="F25"/>
    </sheetView>
  </sheetViews>
  <sheetFormatPr defaultRowHeight="15" x14ac:dyDescent="0.25"/>
  <cols>
    <col min="1" max="1" width="75.140625" customWidth="1"/>
    <col min="2" max="2" width="14.140625" customWidth="1"/>
    <col min="3" max="3" width="17.28515625" customWidth="1"/>
    <col min="4" max="4" width="18" customWidth="1"/>
    <col min="5" max="5" width="2.28515625" customWidth="1"/>
    <col min="6" max="6" width="55" customWidth="1"/>
    <col min="7" max="7" width="53" customWidth="1"/>
  </cols>
  <sheetData>
    <row r="1" spans="1:7" ht="21" x14ac:dyDescent="0.35">
      <c r="A1" s="297" t="s">
        <v>40</v>
      </c>
      <c r="B1" s="297"/>
      <c r="C1" s="297"/>
      <c r="D1" s="297"/>
      <c r="F1" s="199" t="s">
        <v>214</v>
      </c>
      <c r="G1" s="202" t="s">
        <v>217</v>
      </c>
    </row>
    <row r="2" spans="1:7" ht="36" customHeight="1" x14ac:dyDescent="0.25">
      <c r="A2" s="12"/>
      <c r="B2" s="12"/>
      <c r="C2" s="12"/>
      <c r="D2" s="12"/>
      <c r="F2" s="145"/>
      <c r="G2" s="203" t="s">
        <v>220</v>
      </c>
    </row>
    <row r="3" spans="1:7" ht="21" customHeight="1" x14ac:dyDescent="0.25">
      <c r="A3" s="12"/>
      <c r="B3" s="12"/>
      <c r="C3" s="12"/>
      <c r="D3" s="12"/>
      <c r="F3" s="145"/>
      <c r="G3" s="199" t="s">
        <v>221</v>
      </c>
    </row>
    <row r="4" spans="1:7" ht="24.75" customHeight="1" x14ac:dyDescent="0.25">
      <c r="A4" s="164" t="s">
        <v>36</v>
      </c>
      <c r="B4" s="162" t="s">
        <v>37</v>
      </c>
      <c r="C4" s="161" t="s">
        <v>38</v>
      </c>
      <c r="D4" s="163" t="s">
        <v>39</v>
      </c>
      <c r="F4" s="160" t="s">
        <v>194</v>
      </c>
      <c r="G4" s="199" t="s">
        <v>222</v>
      </c>
    </row>
    <row r="5" spans="1:7" x14ac:dyDescent="0.25">
      <c r="A5" s="71"/>
      <c r="B5" s="80">
        <v>1</v>
      </c>
      <c r="C5" s="72">
        <v>0</v>
      </c>
      <c r="D5" s="74">
        <f t="shared" ref="D5:D6" si="0">B5*C5</f>
        <v>0</v>
      </c>
    </row>
    <row r="6" spans="1:7" x14ac:dyDescent="0.25">
      <c r="A6" s="71"/>
      <c r="B6" s="80">
        <v>1</v>
      </c>
      <c r="C6" s="72">
        <v>0</v>
      </c>
      <c r="D6" s="74">
        <f t="shared" si="0"/>
        <v>0</v>
      </c>
    </row>
    <row r="7" spans="1:7" x14ac:dyDescent="0.25">
      <c r="A7" s="295" t="s">
        <v>41</v>
      </c>
      <c r="B7" s="296"/>
      <c r="C7" s="296"/>
      <c r="D7" s="73">
        <f>SUM(D5:D6)</f>
        <v>0</v>
      </c>
    </row>
    <row r="8" spans="1:7" x14ac:dyDescent="0.25">
      <c r="A8" s="12"/>
      <c r="B8" s="12"/>
      <c r="C8" s="75" t="str">
        <f>'Plano de Aplicação'!A42</f>
        <v>Curitiba,</v>
      </c>
      <c r="D8" s="76">
        <f ca="1">'Plano de Aplicação'!B42</f>
        <v>46153</v>
      </c>
    </row>
    <row r="9" spans="1:7" x14ac:dyDescent="0.25">
      <c r="A9" s="75"/>
      <c r="B9" s="76"/>
      <c r="C9" s="75"/>
      <c r="D9" s="184"/>
    </row>
    <row r="10" spans="1:7" x14ac:dyDescent="0.25">
      <c r="A10" s="77"/>
      <c r="B10" s="77"/>
      <c r="C10" s="75"/>
      <c r="D10" s="184"/>
    </row>
    <row r="11" spans="1:7" x14ac:dyDescent="0.25">
      <c r="A11" s="185"/>
      <c r="B11" s="78"/>
      <c r="C11" s="78"/>
      <c r="D11" s="78"/>
    </row>
    <row r="12" spans="1:7" x14ac:dyDescent="0.25">
      <c r="A12" s="282" t="str">
        <f>'Plano de Aplicação'!$A$46:$C$46</f>
        <v>Informe aqui o nome do representante legal</v>
      </c>
      <c r="B12" s="282"/>
      <c r="C12" s="282"/>
      <c r="D12" s="282"/>
    </row>
    <row r="13" spans="1:7" x14ac:dyDescent="0.25">
      <c r="A13" s="289" t="s">
        <v>80</v>
      </c>
      <c r="B13" s="289"/>
      <c r="C13" s="289"/>
      <c r="D13" s="289"/>
    </row>
  </sheetData>
  <sheetProtection algorithmName="SHA-512" hashValue="hemaDIaj/q2y+mVUlYUCdDC/f+MZsMerfRvcp6PanKyml8dhr1eNNfGp8Mg/Ne830RGc7gyfzBjkay9yXvRJYg==" saltValue="r/grKumqkJ2kUewe7i26Sw==" spinCount="100000" sheet="1" objects="1" scenarios="1"/>
  <mergeCells count="4">
    <mergeCell ref="A7:C7"/>
    <mergeCell ref="A1:D1"/>
    <mergeCell ref="A12:D12"/>
    <mergeCell ref="A13:D13"/>
  </mergeCells>
  <dataValidations disablePrompts="1" count="8">
    <dataValidation allowBlank="1" showInputMessage="1" showErrorMessage="1" prompt="Representante legal alimentado automaticamente conforme informado no Plano de Aplicação" sqref="A12:D12" xr:uid="{00000000-0002-0000-0400-000000000000}"/>
    <dataValidation allowBlank="1" showInputMessage="1" showErrorMessage="1" prompt="Descreva o item a ser adquirido sem informar MARCA" sqref="A5:A6" xr:uid="{00000000-0002-0000-0400-000001000000}"/>
    <dataValidation type="decimal" allowBlank="1" showInputMessage="1" showErrorMessage="1" error="Informe apenas números, sem pontuação ou caracteres." prompt="Informe o valor unitário do item a ser adquirido" sqref="C6" xr:uid="{00000000-0002-0000-0400-000002000000}">
      <formula1>#REF!</formula1>
      <formula2>C94</formula2>
    </dataValidation>
    <dataValidation type="decimal" allowBlank="1" showInputMessage="1" showErrorMessage="1" error="Informe apenas números, sem pontuação ou caracteres." prompt="Valor automático conforme quantidade e valor unitário informados" sqref="D6" xr:uid="{00000000-0002-0000-0400-000003000000}">
      <formula1>#REF!</formula1>
      <formula2>D94</formula2>
    </dataValidation>
    <dataValidation type="whole" allowBlank="1" showInputMessage="1" showErrorMessage="1" error="Informe apenas números, sem pontuação ou caracteres." prompt="Informe a quantidade do item a ser adquirido" sqref="B6" xr:uid="{00000000-0002-0000-0400-000004000000}">
      <formula1>#REF!</formula1>
      <formula2>B94</formula2>
    </dataValidation>
    <dataValidation type="decimal" allowBlank="1" showInputMessage="1" showErrorMessage="1" error="Informe apenas números, sem pontuação ou caracteres." prompt="Informe o valor unitário do item a ser adquirido" sqref="C5" xr:uid="{00000000-0002-0000-0400-000005000000}">
      <formula1>C4</formula1>
      <formula2>C93</formula2>
    </dataValidation>
    <dataValidation type="decimal" allowBlank="1" showInputMessage="1" showErrorMessage="1" error="Informe apenas números, sem pontuação ou caracteres." prompt="Valor automático conforme quantidade e valor unitário informados" sqref="D5" xr:uid="{00000000-0002-0000-0400-000006000000}">
      <formula1>D4</formula1>
      <formula2>D93</formula2>
    </dataValidation>
    <dataValidation type="whole" allowBlank="1" showInputMessage="1" showErrorMessage="1" error="Informe apenas números, sem pontuação ou caracteres." prompt="Informe a quantidade do item a ser adquirido" sqref="B5" xr:uid="{00000000-0002-0000-0400-000007000000}">
      <formula1>B4</formula1>
      <formula2>B93</formula2>
    </dataValidation>
  </dataValidations>
  <pageMargins left="0.9055118110236221" right="0.51181102362204722" top="1.2204724409448819" bottom="0.78740157480314965" header="0.31496062992125984" footer="0.31496062992125984"/>
  <pageSetup paperSize="9" scale="95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sObras"/>
  <dimension ref="A1:G13"/>
  <sheetViews>
    <sheetView showGridLines="0" zoomScale="80" zoomScaleNormal="80" workbookViewId="0">
      <selection activeCell="C25" sqref="C25"/>
    </sheetView>
  </sheetViews>
  <sheetFormatPr defaultRowHeight="15" x14ac:dyDescent="0.25"/>
  <cols>
    <col min="1" max="1" width="33.28515625" customWidth="1"/>
    <col min="2" max="2" width="11.7109375" customWidth="1"/>
    <col min="3" max="3" width="65" customWidth="1"/>
    <col min="4" max="4" width="18.28515625" customWidth="1"/>
    <col min="5" max="5" width="1" customWidth="1"/>
    <col min="6" max="6" width="48.7109375" customWidth="1"/>
    <col min="7" max="7" width="57.42578125" customWidth="1"/>
  </cols>
  <sheetData>
    <row r="1" spans="1:7" ht="21" x14ac:dyDescent="0.35">
      <c r="A1" s="300" t="s">
        <v>66</v>
      </c>
      <c r="B1" s="300"/>
      <c r="C1" s="300"/>
      <c r="D1" s="300"/>
      <c r="F1" s="202" t="s">
        <v>240</v>
      </c>
      <c r="G1" s="202" t="s">
        <v>217</v>
      </c>
    </row>
    <row r="2" spans="1:7" ht="30.75" customHeight="1" x14ac:dyDescent="0.25">
      <c r="A2" s="12"/>
      <c r="B2" s="12"/>
      <c r="C2" s="12"/>
      <c r="D2" s="12"/>
      <c r="F2" s="146"/>
      <c r="G2" s="203" t="s">
        <v>242</v>
      </c>
    </row>
    <row r="3" spans="1:7" ht="29.25" customHeight="1" x14ac:dyDescent="0.25">
      <c r="A3" s="165" t="s">
        <v>36</v>
      </c>
      <c r="B3" s="166" t="s">
        <v>42</v>
      </c>
      <c r="C3" s="165" t="s">
        <v>43</v>
      </c>
      <c r="D3" s="167" t="s">
        <v>39</v>
      </c>
      <c r="F3" s="146" t="s">
        <v>196</v>
      </c>
      <c r="G3" s="203" t="s">
        <v>241</v>
      </c>
    </row>
    <row r="4" spans="1:7" ht="30" x14ac:dyDescent="0.25">
      <c r="A4" s="241" t="s">
        <v>45</v>
      </c>
      <c r="B4" s="242">
        <v>10</v>
      </c>
      <c r="C4" s="241" t="s">
        <v>44</v>
      </c>
      <c r="D4" s="243">
        <v>0</v>
      </c>
    </row>
    <row r="5" spans="1:7" ht="30" x14ac:dyDescent="0.25">
      <c r="A5" s="244" t="s">
        <v>46</v>
      </c>
      <c r="B5" s="245">
        <v>20</v>
      </c>
      <c r="C5" s="244" t="s">
        <v>47</v>
      </c>
      <c r="D5" s="246">
        <v>0</v>
      </c>
    </row>
    <row r="6" spans="1:7" x14ac:dyDescent="0.25">
      <c r="A6" s="298" t="s">
        <v>48</v>
      </c>
      <c r="B6" s="299"/>
      <c r="C6" s="299"/>
      <c r="D6" s="81">
        <f>SUM(D4:D5)</f>
        <v>0</v>
      </c>
    </row>
    <row r="7" spans="1:7" x14ac:dyDescent="0.25">
      <c r="A7" s="12"/>
      <c r="B7" s="12"/>
      <c r="C7" s="186" t="str">
        <f>'Plano de Aplicação'!A42</f>
        <v>Curitiba,</v>
      </c>
      <c r="D7" s="187">
        <f ca="1">'Plano de Aplicação'!B42</f>
        <v>46153</v>
      </c>
    </row>
    <row r="8" spans="1:7" x14ac:dyDescent="0.25">
      <c r="A8" s="77"/>
      <c r="B8" s="77"/>
      <c r="C8" s="75"/>
      <c r="D8" s="174"/>
    </row>
    <row r="9" spans="1:7" x14ac:dyDescent="0.25">
      <c r="A9" s="77"/>
      <c r="B9" s="77"/>
      <c r="C9" s="75"/>
      <c r="D9" s="174"/>
    </row>
    <row r="10" spans="1:7" x14ac:dyDescent="0.25">
      <c r="A10" s="175"/>
      <c r="B10" s="175"/>
      <c r="C10" s="175"/>
      <c r="D10" s="175"/>
    </row>
    <row r="11" spans="1:7" x14ac:dyDescent="0.25">
      <c r="A11" s="282" t="str">
        <f>'Plano de Aplicação'!$A$46:$C$46</f>
        <v>Informe aqui o nome do representante legal</v>
      </c>
      <c r="B11" s="282"/>
      <c r="C11" s="282"/>
      <c r="D11" s="282"/>
    </row>
    <row r="12" spans="1:7" x14ac:dyDescent="0.25">
      <c r="A12" s="291" t="s">
        <v>80</v>
      </c>
      <c r="B12" s="291"/>
      <c r="C12" s="291"/>
      <c r="D12" s="291"/>
    </row>
    <row r="13" spans="1:7" x14ac:dyDescent="0.25">
      <c r="A13" s="1"/>
      <c r="B13" s="1"/>
      <c r="C13" s="1"/>
      <c r="D13" s="1"/>
    </row>
  </sheetData>
  <sheetProtection algorithmName="SHA-512" hashValue="Ce6f/b7dOLGakTNohKdLo6DxVwhJ7ITwbHmH3NlfsCCJ5zNKscpgu2ZEqo1/36v/V5J45DtNUA9J6Hj7Nno5EQ==" saltValue="XG5tQqxbMXZ1RXMAxc1xQg==" spinCount="100000" sheet="1" objects="1" scenarios="1"/>
  <mergeCells count="4">
    <mergeCell ref="A6:C6"/>
    <mergeCell ref="A1:D1"/>
    <mergeCell ref="A11:D11"/>
    <mergeCell ref="A12:D12"/>
  </mergeCells>
  <dataValidations count="5">
    <dataValidation allowBlank="1" showInputMessage="1" showErrorMessage="1" prompt="Descreva o item a ser executado" sqref="A4:A5" xr:uid="{00000000-0002-0000-0500-000000000000}"/>
    <dataValidation allowBlank="1" showInputMessage="1" showErrorMessage="1" prompt="Detalhe o item a ser executado" sqref="C4:C5" xr:uid="{00000000-0002-0000-0500-000001000000}"/>
    <dataValidation allowBlank="1" showInputMessage="1" showErrorMessage="1" prompt="Representante legal alimentado automaticamente conforme informado no Plano de Aplicação" sqref="A11:D11" xr:uid="{00000000-0002-0000-0500-000002000000}"/>
    <dataValidation type="decimal" allowBlank="1" showInputMessage="1" showErrorMessage="1" error="Informe apenas números, sem pontuação ou caracteres." prompt="Informe o valor do item a ser executado" sqref="D4:D5" xr:uid="{00000000-0002-0000-0500-000003000000}">
      <formula1>D2</formula1>
      <formula2>D94</formula2>
    </dataValidation>
    <dataValidation type="whole" allowBlank="1" showInputMessage="1" showErrorMessage="1" error="Informe apenas números, sem pontuação ou caracteres." prompt="Descreva a metragem do item a ser executado" sqref="B4:B5" xr:uid="{00000000-0002-0000-0500-000004000000}">
      <formula1>B2</formula1>
      <formula2>B94</formula2>
    </dataValidation>
  </dataValidations>
  <pageMargins left="0.9055118110236221" right="0.51181102362204722" top="1.2598425196850394" bottom="0.78740157480314965" header="0.31496062992125984" footer="0.31496062992125984"/>
  <pageSetup paperSize="9" scale="95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sCustosIndiretos"/>
  <dimension ref="A1:Y31"/>
  <sheetViews>
    <sheetView zoomScale="80" zoomScaleNormal="80" workbookViewId="0">
      <selection activeCell="E6" sqref="E6"/>
    </sheetView>
  </sheetViews>
  <sheetFormatPr defaultRowHeight="15" x14ac:dyDescent="0.25"/>
  <cols>
    <col min="1" max="1" width="13.42578125" customWidth="1"/>
    <col min="2" max="2" width="59.140625" customWidth="1"/>
    <col min="3" max="3" width="15.5703125" customWidth="1"/>
    <col min="4" max="4" width="3" customWidth="1"/>
    <col min="5" max="5" width="68.42578125" customWidth="1"/>
    <col min="6" max="6" width="66" customWidth="1"/>
    <col min="10" max="10" width="11.28515625" bestFit="1" customWidth="1"/>
  </cols>
  <sheetData>
    <row r="1" spans="1:25" ht="23.25" x14ac:dyDescent="0.35">
      <c r="A1" s="286" t="s">
        <v>226</v>
      </c>
      <c r="B1" s="286"/>
      <c r="C1" s="286"/>
      <c r="E1" s="146" t="s">
        <v>195</v>
      </c>
      <c r="F1" s="202" t="s">
        <v>217</v>
      </c>
      <c r="G1" s="226" t="s">
        <v>227</v>
      </c>
      <c r="H1" s="226" t="s">
        <v>228</v>
      </c>
      <c r="I1" s="266">
        <v>0.01</v>
      </c>
      <c r="J1" s="266">
        <v>1</v>
      </c>
      <c r="K1" s="226"/>
      <c r="L1" s="226"/>
      <c r="M1" s="22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30" x14ac:dyDescent="0.25">
      <c r="A2" s="89" t="s">
        <v>229</v>
      </c>
      <c r="E2" s="146"/>
      <c r="F2" s="203" t="s">
        <v>218</v>
      </c>
      <c r="G2" s="226" t="s">
        <v>230</v>
      </c>
      <c r="H2" s="226" t="s">
        <v>231</v>
      </c>
      <c r="I2" s="226" t="s">
        <v>232</v>
      </c>
      <c r="J2" s="226" t="s">
        <v>233</v>
      </c>
      <c r="K2" s="226" t="s">
        <v>234</v>
      </c>
      <c r="L2" s="226" t="s">
        <v>235</v>
      </c>
      <c r="M2" s="226" t="s">
        <v>249</v>
      </c>
      <c r="N2" s="263"/>
      <c r="O2" s="263"/>
      <c r="P2" s="263"/>
      <c r="Q2" s="12"/>
      <c r="R2" s="12"/>
      <c r="S2" s="12"/>
      <c r="T2" s="12"/>
      <c r="U2" s="12"/>
      <c r="V2" s="12"/>
      <c r="W2" s="12"/>
      <c r="X2" s="12"/>
      <c r="Y2" s="12"/>
    </row>
    <row r="3" spans="1:25" ht="21" hidden="1" customHeight="1" x14ac:dyDescent="0.25">
      <c r="A3" s="208" t="s">
        <v>172</v>
      </c>
      <c r="B3" s="208" t="s">
        <v>173</v>
      </c>
      <c r="C3" s="208" t="s">
        <v>174</v>
      </c>
      <c r="E3" s="146"/>
      <c r="F3" s="14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x14ac:dyDescent="0.25">
      <c r="A4" s="12" t="str">
        <f>$A$2</f>
        <v>SERVIÇO:</v>
      </c>
      <c r="B4" s="209"/>
      <c r="C4" s="12"/>
      <c r="E4" s="146" t="s">
        <v>196</v>
      </c>
      <c r="F4" s="146" t="s">
        <v>219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x14ac:dyDescent="0.25">
      <c r="A5" s="12" t="str">
        <f>$A$2</f>
        <v>SERVIÇO:</v>
      </c>
      <c r="B5" s="209"/>
      <c r="C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x14ac:dyDescent="0.25">
      <c r="A6" s="12" t="str">
        <f>$A$2</f>
        <v>SERVIÇO:</v>
      </c>
      <c r="B6" s="209"/>
      <c r="C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x14ac:dyDescent="0.25">
      <c r="A7" s="12" t="str">
        <f>$A$2</f>
        <v>SERVIÇO:</v>
      </c>
      <c r="B7" s="209"/>
      <c r="C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x14ac:dyDescent="0.25">
      <c r="A8" s="12" t="str">
        <f>$A$2</f>
        <v>SERVIÇO:</v>
      </c>
      <c r="B8" s="209"/>
      <c r="C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x14ac:dyDescent="0.25">
      <c r="A9" s="12"/>
      <c r="B9" s="12"/>
      <c r="C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30" x14ac:dyDescent="0.25">
      <c r="A10" s="210" t="s">
        <v>236</v>
      </c>
      <c r="B10" s="210" t="s">
        <v>237</v>
      </c>
      <c r="C10" s="211" t="s">
        <v>238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x14ac:dyDescent="0.25">
      <c r="A11" s="212" t="s">
        <v>228</v>
      </c>
      <c r="B11" s="213"/>
      <c r="C11" s="21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x14ac:dyDescent="0.25">
      <c r="A12" s="215"/>
      <c r="B12" s="216"/>
      <c r="C12" s="217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x14ac:dyDescent="0.25">
      <c r="A13" s="215"/>
      <c r="B13" s="216"/>
      <c r="C13" s="21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x14ac:dyDescent="0.25">
      <c r="A14" s="215"/>
      <c r="B14" s="216"/>
      <c r="C14" s="21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x14ac:dyDescent="0.25">
      <c r="A15" s="215"/>
      <c r="B15" s="216"/>
      <c r="C15" s="217"/>
      <c r="D15" s="22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x14ac:dyDescent="0.25">
      <c r="A16" s="215"/>
      <c r="B16" s="216"/>
      <c r="C16" s="217"/>
      <c r="D16" s="77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x14ac:dyDescent="0.25">
      <c r="A17" s="215"/>
      <c r="B17" s="216"/>
      <c r="C17" s="217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x14ac:dyDescent="0.25">
      <c r="A18" s="218"/>
      <c r="B18" s="219"/>
      <c r="C18" s="220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x14ac:dyDescent="0.25">
      <c r="A19" s="221"/>
      <c r="B19" s="75" t="s">
        <v>239</v>
      </c>
      <c r="C19" s="222">
        <f>SUM(C11:C18)</f>
        <v>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x14ac:dyDescent="0.25">
      <c r="B20" s="75"/>
      <c r="C20" s="26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86.25" customHeight="1" x14ac:dyDescent="0.25">
      <c r="B21" s="265" t="s">
        <v>250</v>
      </c>
      <c r="C21" s="264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x14ac:dyDescent="0.25">
      <c r="A22" s="302"/>
      <c r="B22" s="302"/>
      <c r="C22" s="30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x14ac:dyDescent="0.25">
      <c r="A23" s="77" t="s">
        <v>65</v>
      </c>
      <c r="B23" s="76">
        <f ca="1">TODAY()</f>
        <v>46153</v>
      </c>
      <c r="C23" s="2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x14ac:dyDescent="0.25">
      <c r="A24" s="21"/>
      <c r="B24" s="21"/>
      <c r="C24" s="2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x14ac:dyDescent="0.25">
      <c r="A25" s="21"/>
      <c r="B25" s="21"/>
      <c r="C25" s="2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x14ac:dyDescent="0.25">
      <c r="A26" s="21"/>
      <c r="B26" s="21"/>
      <c r="C26" s="2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x14ac:dyDescent="0.25">
      <c r="A27" s="188"/>
      <c r="B27" s="188"/>
      <c r="C27" s="188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x14ac:dyDescent="0.25">
      <c r="A28" s="301" t="str">
        <f>'Plano de Aplicação'!$A$46:$C$46</f>
        <v>Informe aqui o nome do representante legal</v>
      </c>
      <c r="B28" s="301"/>
      <c r="C28" s="30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x14ac:dyDescent="0.25">
      <c r="A29" s="289" t="s">
        <v>80</v>
      </c>
      <c r="B29" s="289"/>
      <c r="C29" s="289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x14ac:dyDescent="0.25"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x14ac:dyDescent="0.25"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</sheetData>
  <sheetProtection algorithmName="SHA-512" hashValue="FkUzOm8AR31MFej+FnEjGa1LcVgu1TGTbhLCa2CoAJ9GZLDDWmmpG66wwM9ZSd33atZR7NCHSx0z8ymeVFMj0Q==" saltValue="lrMrwuP4rRSmlO9swrDqjw==" spinCount="100000" sheet="1" objects="1" scenarios="1"/>
  <mergeCells count="4">
    <mergeCell ref="A1:C1"/>
    <mergeCell ref="A28:C28"/>
    <mergeCell ref="A29:C29"/>
    <mergeCell ref="A22:C22"/>
  </mergeCells>
  <dataValidations disablePrompts="1" count="10">
    <dataValidation allowBlank="1" showInputMessage="1" showErrorMessage="1" prompt="Informe o percentual de rateio._x000a_Se infomar que 100% é pelo Projeto, deverá apresentar justificativa." sqref="C12:C18" xr:uid="{00000000-0002-0000-0600-000000000000}"/>
    <dataValidation type="decimal" allowBlank="1" showInputMessage="1" showErrorMessage="1" errorTitle="ATENÇÃO" error="Não pode ser maio que 100%" prompt="Informe o percentual de rateio._x000a_Se infomar que 100% é pelo Projeto, deverá apresentar justificativa." sqref="C11" xr:uid="{00000000-0002-0000-0600-000001000000}">
      <formula1>I1</formula1>
      <formula2>J1</formula2>
    </dataValidation>
    <dataValidation type="decimal" operator="lessThanOrEqual" allowBlank="1" showInputMessage="1" showErrorMessage="1" errorTitle="Atenção" error="Não pode ultrapassar 100%" promptTitle="Atenção" prompt="Não pode ultrapassar 100%" sqref="C19:C21" xr:uid="{00000000-0002-0000-0600-000002000000}">
      <formula1>J1</formula1>
    </dataValidation>
    <dataValidation type="list" allowBlank="1" showInputMessage="1" showErrorMessage="1" prompt="Informe se será Projeto ou OSC" sqref="A11:A18" xr:uid="{00000000-0002-0000-0600-000003000000}">
      <formula1>$G$1:$H$1</formula1>
    </dataValidation>
    <dataValidation allowBlank="1" showInputMessage="1" showErrorMessage="1" prompt="Representante legal conforme informado no Plano de Aplicação" sqref="D15" xr:uid="{00000000-0002-0000-0600-000004000000}"/>
    <dataValidation allowBlank="1" showInputMessage="1" showErrorMessage="1" prompt="Se for do tipo PROJETO, informe o nome do PROJETO_x000a_Se for do tipo OSC, informe OSC" sqref="B11:B18" xr:uid="{00000000-0002-0000-0600-000005000000}"/>
    <dataValidation allowBlank="1" showInputMessage="1" showErrorMessage="1" prompt="Representante legal alimentado automaticamente conforme informado no Plano de Aplicação" sqref="A28:C28" xr:uid="{00000000-0002-0000-0600-000006000000}"/>
    <dataValidation type="list" allowBlank="1" showInputMessage="1" showErrorMessage="1" sqref="B4 B5 B6 B7 B8" xr:uid="{00000000-0002-0000-0600-000007000000}">
      <formula1>$G$2:$M$2</formula1>
    </dataValidation>
    <dataValidation allowBlank="1" showInputMessage="1" showErrorMessage="1" prompt="Se a OSC informar que 100% do serviço será custeada com recursos do plano de trabalho, será necessário justificar nesse campo que o custo será todo e exclusivamente relacionado a execução do plano de trabalho." sqref="A22:C22" xr:uid="{00000000-0002-0000-0600-000008000000}"/>
    <dataValidation type="list" allowBlank="1" showInputMessage="1" showErrorMessage="1" sqref="B9" xr:uid="{00000000-0002-0000-0600-000009000000}">
      <formula1>$G$2:$L$2</formula1>
    </dataValidation>
  </dataValidations>
  <pageMargins left="0.9055118110236221" right="0.51181102362204722" top="1.2204724409448819" bottom="0.78740157480314965" header="0.31496062992125984" footer="0.31496062992125984"/>
  <pageSetup paperSize="9" scale="95" orientation="portrait" r:id="rId1"/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sEtapas"/>
  <dimension ref="A1:BP33"/>
  <sheetViews>
    <sheetView showGridLines="0" topLeftCell="B1" zoomScale="70" zoomScaleNormal="70" workbookViewId="0">
      <selection activeCell="C16" sqref="C16"/>
    </sheetView>
  </sheetViews>
  <sheetFormatPr defaultRowHeight="15" x14ac:dyDescent="0.25"/>
  <cols>
    <col min="1" max="1" width="11.7109375" customWidth="1"/>
    <col min="2" max="2" width="50.42578125" customWidth="1"/>
    <col min="3" max="3" width="51" customWidth="1"/>
    <col min="4" max="4" width="11" customWidth="1"/>
    <col min="5" max="5" width="11.28515625" customWidth="1"/>
    <col min="7" max="7" width="60.28515625" bestFit="1" customWidth="1"/>
  </cols>
  <sheetData>
    <row r="1" spans="1:68" ht="21" x14ac:dyDescent="0.35">
      <c r="A1" s="300" t="s">
        <v>49</v>
      </c>
      <c r="B1" s="300"/>
      <c r="C1" s="300"/>
      <c r="D1" s="300"/>
      <c r="E1" s="300"/>
      <c r="G1" s="206" t="s">
        <v>225</v>
      </c>
      <c r="H1" s="89" t="s">
        <v>57</v>
      </c>
      <c r="I1" s="89">
        <v>1</v>
      </c>
      <c r="J1" s="89">
        <v>2</v>
      </c>
      <c r="K1" s="89">
        <v>3</v>
      </c>
      <c r="L1" s="89">
        <v>4</v>
      </c>
      <c r="M1" s="89">
        <v>5</v>
      </c>
      <c r="N1" s="89">
        <v>6</v>
      </c>
      <c r="O1" s="89">
        <v>7</v>
      </c>
      <c r="P1" s="89">
        <v>8</v>
      </c>
      <c r="Q1" s="89">
        <v>9</v>
      </c>
      <c r="R1" s="89">
        <v>10</v>
      </c>
      <c r="S1" s="89">
        <v>11</v>
      </c>
      <c r="T1" s="89">
        <v>12</v>
      </c>
      <c r="U1" s="89">
        <v>13</v>
      </c>
      <c r="V1" s="89">
        <v>14</v>
      </c>
      <c r="W1" s="89">
        <v>15</v>
      </c>
      <c r="X1" s="89">
        <v>16</v>
      </c>
      <c r="Y1" s="89">
        <v>17</v>
      </c>
      <c r="Z1" s="89">
        <v>18</v>
      </c>
      <c r="AA1" s="89">
        <v>19</v>
      </c>
      <c r="AB1" s="89">
        <v>20</v>
      </c>
      <c r="AC1" s="89">
        <v>21</v>
      </c>
      <c r="AD1" s="89">
        <v>22</v>
      </c>
      <c r="AE1" s="89">
        <v>23</v>
      </c>
      <c r="AF1" s="89">
        <v>24</v>
      </c>
      <c r="AG1" s="89">
        <v>25</v>
      </c>
      <c r="AH1" s="89">
        <v>26</v>
      </c>
      <c r="AI1" s="89">
        <v>27</v>
      </c>
      <c r="AJ1" s="89">
        <v>28</v>
      </c>
      <c r="AK1" s="89">
        <v>29</v>
      </c>
      <c r="AL1" s="89">
        <v>30</v>
      </c>
      <c r="AM1" s="89">
        <v>31</v>
      </c>
      <c r="AN1" s="89">
        <v>32</v>
      </c>
      <c r="AO1" s="89">
        <v>33</v>
      </c>
      <c r="AP1" s="89">
        <v>34</v>
      </c>
      <c r="AQ1" s="89">
        <v>35</v>
      </c>
      <c r="AR1" s="89">
        <v>36</v>
      </c>
      <c r="AS1" s="89">
        <v>37</v>
      </c>
      <c r="AT1" s="89">
        <v>38</v>
      </c>
      <c r="AU1" s="89">
        <v>39</v>
      </c>
      <c r="AV1" s="89">
        <v>40</v>
      </c>
      <c r="AW1" s="89">
        <v>41</v>
      </c>
      <c r="AX1" s="89">
        <v>42</v>
      </c>
      <c r="AY1" s="89">
        <v>43</v>
      </c>
      <c r="AZ1" s="89">
        <v>44</v>
      </c>
      <c r="BA1" s="89">
        <v>45</v>
      </c>
      <c r="BB1" s="89">
        <v>46</v>
      </c>
      <c r="BC1" s="89">
        <v>47</v>
      </c>
      <c r="BD1" s="89">
        <v>48</v>
      </c>
      <c r="BE1" s="89">
        <v>49</v>
      </c>
      <c r="BF1" s="89">
        <v>50</v>
      </c>
      <c r="BG1" s="89">
        <v>51</v>
      </c>
      <c r="BH1" s="89">
        <v>52</v>
      </c>
      <c r="BI1" s="89">
        <v>53</v>
      </c>
      <c r="BJ1" s="89">
        <v>54</v>
      </c>
      <c r="BK1" s="89">
        <v>55</v>
      </c>
      <c r="BL1" s="89">
        <v>56</v>
      </c>
      <c r="BM1" s="89">
        <v>57</v>
      </c>
      <c r="BN1" s="89">
        <v>58</v>
      </c>
      <c r="BO1" s="89">
        <v>59</v>
      </c>
      <c r="BP1" s="89">
        <v>60</v>
      </c>
    </row>
    <row r="2" spans="1:68" ht="21" x14ac:dyDescent="0.35">
      <c r="A2" s="270" t="str">
        <f>IF('Plano de Aplicação'!C6&gt;0,'Plano de Aplicação'!B6,"")</f>
        <v/>
      </c>
      <c r="B2" s="269"/>
      <c r="C2" s="269"/>
      <c r="D2" s="269"/>
      <c r="E2" s="269"/>
      <c r="G2" s="207"/>
    </row>
    <row r="3" spans="1:68" ht="21" hidden="1" x14ac:dyDescent="0.35">
      <c r="A3" s="270" t="str">
        <f>IF('Plano de Aplicação'!C13&gt;0,'Plano de Aplicação'!B13,"")</f>
        <v/>
      </c>
      <c r="B3" s="88"/>
      <c r="C3" s="88"/>
      <c r="D3" s="88"/>
      <c r="E3" s="88"/>
    </row>
    <row r="4" spans="1:68" ht="21" hidden="1" x14ac:dyDescent="0.35">
      <c r="A4" s="270" t="str">
        <f>IF('Plano de Aplicação'!C23&gt;0,'Plano de Aplicação'!B23,"")</f>
        <v/>
      </c>
      <c r="B4" s="88"/>
      <c r="C4" s="88"/>
      <c r="D4" s="88"/>
      <c r="E4" s="88"/>
    </row>
    <row r="5" spans="1:68" ht="21" hidden="1" x14ac:dyDescent="0.35">
      <c r="A5" s="270" t="str">
        <f>IF('Plano de Aplicação'!C27&gt;0,'Plano de Aplicação'!B27,"")</f>
        <v/>
      </c>
      <c r="B5" s="88"/>
      <c r="C5" s="88"/>
      <c r="D5" s="88"/>
      <c r="E5" s="88"/>
    </row>
    <row r="6" spans="1:68" ht="21" hidden="1" x14ac:dyDescent="0.35">
      <c r="A6" s="270" t="str">
        <f>IF('Plano de Aplicação'!C29&gt;0,'Plano de Aplicação'!B29,"")</f>
        <v/>
      </c>
      <c r="B6" s="88"/>
      <c r="C6" s="88"/>
      <c r="D6" s="88"/>
      <c r="E6" s="88"/>
    </row>
    <row r="7" spans="1:68" ht="21" hidden="1" x14ac:dyDescent="0.35">
      <c r="A7" s="270" t="str">
        <f>IF('Plano de Aplicação'!C31&gt;0,'Plano de Aplicação'!B31,"")</f>
        <v/>
      </c>
      <c r="B7" s="88"/>
      <c r="C7" s="88"/>
      <c r="D7" s="88"/>
      <c r="E7" s="88"/>
    </row>
    <row r="8" spans="1:68" ht="21" hidden="1" x14ac:dyDescent="0.35">
      <c r="A8" s="270" t="str">
        <f>IF('Plano de Aplicação'!C35&gt;0,'Plano de Aplicação'!B35,"")</f>
        <v/>
      </c>
      <c r="B8" s="88"/>
      <c r="C8" s="88"/>
      <c r="D8" s="88"/>
      <c r="E8" s="88"/>
    </row>
    <row r="9" spans="1:68" ht="21" hidden="1" x14ac:dyDescent="0.35">
      <c r="A9" s="271" t="s">
        <v>54</v>
      </c>
      <c r="B9" s="88"/>
      <c r="C9" s="88"/>
      <c r="D9" s="88"/>
      <c r="E9" s="88"/>
    </row>
    <row r="10" spans="1:68" ht="42.75" customHeight="1" x14ac:dyDescent="0.25">
      <c r="A10" s="12"/>
      <c r="B10" s="12"/>
      <c r="C10" s="12"/>
      <c r="D10" s="12"/>
      <c r="E10" s="12"/>
      <c r="G10" s="207" t="s">
        <v>224</v>
      </c>
    </row>
    <row r="11" spans="1:68" ht="30" customHeight="1" x14ac:dyDescent="0.25">
      <c r="A11" s="303" t="s">
        <v>50</v>
      </c>
      <c r="B11" s="304"/>
      <c r="C11" s="305"/>
      <c r="D11" s="304" t="s">
        <v>51</v>
      </c>
      <c r="E11" s="305"/>
    </row>
    <row r="12" spans="1:68" x14ac:dyDescent="0.25">
      <c r="A12" s="168" t="s">
        <v>55</v>
      </c>
      <c r="B12" s="169" t="s">
        <v>56</v>
      </c>
      <c r="C12" s="169" t="s">
        <v>60</v>
      </c>
      <c r="D12" s="170" t="s">
        <v>52</v>
      </c>
      <c r="E12" s="171" t="s">
        <v>53</v>
      </c>
    </row>
    <row r="13" spans="1:68" ht="114.75" customHeight="1" x14ac:dyDescent="0.25">
      <c r="A13" s="189" t="s">
        <v>57</v>
      </c>
      <c r="B13" s="172" t="str">
        <f>$A$9</f>
        <v>Desenvolver o Plano de trabalho de acordo com metodologia específica e executar o plano de aplicação realizando despesas de:</v>
      </c>
      <c r="C13" s="173" t="str">
        <f>CONCATENATE($A$2,";",$A$3,";",$A$4,";",$A$5,";",$A$6,";",$A$7,";",$A$8)</f>
        <v>;;;;;;</v>
      </c>
      <c r="D13" s="205">
        <v>1</v>
      </c>
      <c r="E13" s="204">
        <v>12</v>
      </c>
    </row>
    <row r="14" spans="1:68" s="82" customFormat="1" x14ac:dyDescent="0.25">
      <c r="A14" s="84"/>
      <c r="B14" s="85"/>
      <c r="C14" s="86"/>
      <c r="D14" s="87"/>
      <c r="E14" s="87"/>
    </row>
    <row r="15" spans="1:68" s="82" customFormat="1" x14ac:dyDescent="0.25">
      <c r="A15" s="75" t="str">
        <f>'Plano de Aplicação'!A42</f>
        <v>Curitiba,</v>
      </c>
      <c r="B15" s="76">
        <f ca="1">'Plano de Aplicação'!B42</f>
        <v>46153</v>
      </c>
      <c r="C15" s="77"/>
      <c r="D15" s="75"/>
      <c r="E15" s="174"/>
    </row>
    <row r="16" spans="1:68" s="82" customFormat="1" x14ac:dyDescent="0.25">
      <c r="A16" s="75"/>
      <c r="B16" s="76"/>
      <c r="C16" s="77"/>
      <c r="D16" s="75"/>
      <c r="E16" s="174"/>
    </row>
    <row r="17" spans="1:8" s="82" customFormat="1" x14ac:dyDescent="0.25">
      <c r="A17" s="75"/>
      <c r="B17" s="76"/>
      <c r="C17" s="77"/>
      <c r="D17" s="75"/>
      <c r="E17" s="174"/>
    </row>
    <row r="18" spans="1:8" x14ac:dyDescent="0.25">
      <c r="A18" s="188"/>
      <c r="B18" s="188"/>
      <c r="C18" s="188"/>
      <c r="D18" s="188"/>
      <c r="E18" s="224"/>
      <c r="H18" s="82"/>
    </row>
    <row r="19" spans="1:8" x14ac:dyDescent="0.25">
      <c r="A19" s="282" t="str">
        <f>'Plano de Aplicação'!$A$46:$C$46</f>
        <v>Informe aqui o nome do representante legal</v>
      </c>
      <c r="B19" s="282"/>
      <c r="C19" s="282"/>
      <c r="D19" s="282"/>
      <c r="E19" s="282"/>
    </row>
    <row r="20" spans="1:8" x14ac:dyDescent="0.25">
      <c r="A20" s="289" t="s">
        <v>80</v>
      </c>
      <c r="B20" s="289"/>
      <c r="C20" s="289"/>
      <c r="D20" s="289"/>
      <c r="E20" s="289"/>
    </row>
    <row r="21" spans="1:8" x14ac:dyDescent="0.25">
      <c r="A21" s="21"/>
      <c r="B21" s="21"/>
      <c r="C21" s="21"/>
      <c r="D21" s="21"/>
      <c r="E21" s="21"/>
    </row>
    <row r="23" spans="1:8" x14ac:dyDescent="0.25">
      <c r="A23" s="82"/>
      <c r="B23" s="82"/>
      <c r="C23" s="82"/>
    </row>
    <row r="24" spans="1:8" x14ac:dyDescent="0.25">
      <c r="A24" s="82"/>
      <c r="B24" s="82"/>
      <c r="C24" s="82"/>
      <c r="D24" s="82"/>
      <c r="E24" s="82"/>
    </row>
    <row r="25" spans="1:8" x14ac:dyDescent="0.25">
      <c r="A25" s="82"/>
      <c r="B25" s="82"/>
      <c r="C25" s="82"/>
      <c r="D25" s="82"/>
      <c r="E25" s="82"/>
    </row>
    <row r="26" spans="1:8" x14ac:dyDescent="0.25">
      <c r="A26" s="82"/>
      <c r="B26" s="82"/>
      <c r="C26" s="82"/>
      <c r="D26" s="82"/>
      <c r="E26" s="82"/>
    </row>
    <row r="27" spans="1:8" x14ac:dyDescent="0.25">
      <c r="A27" s="82"/>
      <c r="B27" s="82"/>
      <c r="C27" s="82"/>
      <c r="D27" s="82"/>
      <c r="E27" s="82"/>
    </row>
    <row r="28" spans="1:8" x14ac:dyDescent="0.25">
      <c r="A28" s="82"/>
      <c r="B28" s="82"/>
      <c r="C28" s="82"/>
      <c r="D28" s="82"/>
      <c r="E28" s="82"/>
    </row>
    <row r="29" spans="1:8" x14ac:dyDescent="0.25">
      <c r="A29" s="82"/>
      <c r="B29" s="82"/>
      <c r="C29" s="82"/>
      <c r="D29" s="82"/>
      <c r="E29" s="82"/>
    </row>
    <row r="30" spans="1:8" x14ac:dyDescent="0.25">
      <c r="A30" s="82"/>
      <c r="B30" s="82"/>
      <c r="C30" s="82"/>
      <c r="D30" s="82"/>
      <c r="E30" s="82"/>
    </row>
    <row r="31" spans="1:8" x14ac:dyDescent="0.25">
      <c r="A31" s="82"/>
      <c r="B31" s="82"/>
      <c r="C31" s="82"/>
      <c r="D31" s="82"/>
      <c r="E31" s="82"/>
    </row>
    <row r="32" spans="1:8" x14ac:dyDescent="0.25">
      <c r="A32" s="82"/>
      <c r="B32" s="82"/>
      <c r="C32" s="82"/>
    </row>
    <row r="33" spans="1:3" x14ac:dyDescent="0.25">
      <c r="A33" s="82"/>
      <c r="B33" s="82"/>
      <c r="C33" s="82"/>
    </row>
  </sheetData>
  <sheetProtection algorithmName="SHA-512" hashValue="h/aBMM9NYRlYWmcHM4iZ/M0BUaGyJ4sn0pJsCvFbG2lWLMoPZob+Fomt/u9g4VxBYXSKPNjx+6SbTJmrVFZs5A==" saltValue="oGHfrwD/ztOG1e3I/voM2A==" spinCount="100000" sheet="1" objects="1" scenarios="1"/>
  <mergeCells count="5">
    <mergeCell ref="A20:E20"/>
    <mergeCell ref="A1:E1"/>
    <mergeCell ref="A19:E19"/>
    <mergeCell ref="A11:C11"/>
    <mergeCell ref="D11:E11"/>
  </mergeCells>
  <dataValidations disablePrompts="1" count="8">
    <dataValidation allowBlank="1" showInputMessage="1" showErrorMessage="1" prompt="Será preenchido de acordo com as despesas informadas no Plano de Aplicação" sqref="A2:A8" xr:uid="{00000000-0002-0000-0700-000000000000}"/>
    <dataValidation allowBlank="1" showInputMessage="1" showErrorMessage="1" prompt="Representante legal alimentado automaticamente conforme informado no Plano de Aplicação" sqref="A19:E19" xr:uid="{00000000-0002-0000-0700-000001000000}"/>
    <dataValidation allowBlank="1" showInputMessage="1" showErrorMessage="1" prompt="ÚNICA_x000a_" sqref="A13" xr:uid="{00000000-0002-0000-0700-000002000000}"/>
    <dataValidation allowBlank="1" showInputMessage="1" showErrorMessage="1" prompt="Clique aqui para adicionar mais de uma etapa" sqref="E10" xr:uid="{00000000-0002-0000-0700-000003000000}"/>
    <dataValidation type="whole" allowBlank="1" showInputMessage="1" showErrorMessage="1" error="Informe apenas números, sem pontuação ou caracteres." prompt="Informe o mês (número) de início da execução da etapa" sqref="D14" xr:uid="{00000000-0002-0000-0700-000004000000}">
      <formula1>D11</formula1>
      <formula2>D106</formula2>
    </dataValidation>
    <dataValidation type="whole" allowBlank="1" showInputMessage="1" showErrorMessage="1" error="Informe apenas números, sem pontuação ou caracteres." prompt="Informe o mês (número) de término da execução da etapa" sqref="E14" xr:uid="{00000000-0002-0000-0700-000005000000}">
      <formula1>E11</formula1>
      <formula2>E106</formula2>
    </dataValidation>
    <dataValidation type="whole" allowBlank="1" showInputMessage="1" showErrorMessage="1" error="Informe apenas números, sem pontuação ou caracteres." prompt="Início da execução da etapa sempre será 1" sqref="D13" xr:uid="{00000000-0002-0000-0700-000006000000}">
      <formula1>D10</formula1>
      <formula2>D105</formula2>
    </dataValidation>
    <dataValidation type="list" allowBlank="1" showInputMessage="1" showErrorMessage="1" error="Informe apenas números, sem pontuação ou caracteres." prompt="Informe o mês (número) de término da execução da etapa" sqref="E13" xr:uid="{00000000-0002-0000-0700-000007000000}">
      <formula1>$I$1:$BP$1</formula1>
    </dataValidation>
  </dataValidations>
  <pageMargins left="0.9055118110236221" right="0.51181102362204722" top="1.2204724409448819" bottom="0.78740157480314965" header="0.31496062992125984" footer="0.31496062992125984"/>
  <pageSetup paperSize="9" scale="95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sCronograma"/>
  <dimension ref="A1:H23"/>
  <sheetViews>
    <sheetView showGridLines="0" zoomScale="80" zoomScaleNormal="80" workbookViewId="0">
      <selection activeCell="F16" sqref="F16"/>
    </sheetView>
  </sheetViews>
  <sheetFormatPr defaultRowHeight="15" x14ac:dyDescent="0.25"/>
  <cols>
    <col min="1" max="1" width="14.85546875" customWidth="1"/>
    <col min="2" max="2" width="24.7109375" customWidth="1"/>
    <col min="3" max="3" width="33.28515625" customWidth="1"/>
    <col min="4" max="4" width="61.140625" customWidth="1"/>
    <col min="5" max="5" width="4.140625" customWidth="1"/>
    <col min="6" max="6" width="57.85546875" bestFit="1" customWidth="1"/>
  </cols>
  <sheetData>
    <row r="1" spans="1:8" ht="31.5" x14ac:dyDescent="0.35">
      <c r="A1" s="300" t="s">
        <v>61</v>
      </c>
      <c r="B1" s="300"/>
      <c r="C1" s="300"/>
      <c r="D1" s="300"/>
      <c r="F1" s="280" t="s">
        <v>257</v>
      </c>
      <c r="G1" s="89" t="s">
        <v>57</v>
      </c>
      <c r="H1" s="89" t="s">
        <v>253</v>
      </c>
    </row>
    <row r="2" spans="1:8" ht="46.5" hidden="1" x14ac:dyDescent="0.35">
      <c r="A2" s="83" t="str">
        <f>IF('Plano de Aplicação'!C6&gt;0,'Plano de Aplicação'!B6,"")</f>
        <v/>
      </c>
      <c r="B2" s="88"/>
      <c r="C2" s="88"/>
      <c r="D2" s="88"/>
      <c r="F2" s="207" t="s">
        <v>223</v>
      </c>
    </row>
    <row r="3" spans="1:8" ht="21" hidden="1" x14ac:dyDescent="0.35">
      <c r="A3" s="83" t="str">
        <f>IF('Plano de Aplicação'!C13&gt;0,'Plano de Aplicação'!B13,"")</f>
        <v/>
      </c>
      <c r="B3" s="88"/>
      <c r="C3" s="88"/>
      <c r="D3" s="88"/>
    </row>
    <row r="4" spans="1:8" ht="21" hidden="1" x14ac:dyDescent="0.35">
      <c r="A4" s="83" t="str">
        <f>IF('Plano de Aplicação'!C23&gt;0,'Plano de Aplicação'!B23,"")</f>
        <v/>
      </c>
      <c r="B4" s="88"/>
      <c r="C4" s="88"/>
      <c r="D4" s="88"/>
    </row>
    <row r="5" spans="1:8" ht="21" hidden="1" x14ac:dyDescent="0.35">
      <c r="A5" s="83" t="str">
        <f>IF('Plano de Aplicação'!C27&gt;0,'Plano de Aplicação'!B27,"")</f>
        <v/>
      </c>
      <c r="B5" s="88"/>
      <c r="C5" s="88"/>
      <c r="D5" s="88"/>
    </row>
    <row r="6" spans="1:8" ht="21" hidden="1" x14ac:dyDescent="0.35">
      <c r="A6" s="83" t="str">
        <f>IF('Plano de Aplicação'!C29&gt;0,'Plano de Aplicação'!B29,"")</f>
        <v/>
      </c>
      <c r="B6" s="88"/>
      <c r="C6" s="88"/>
      <c r="D6" s="88"/>
    </row>
    <row r="7" spans="1:8" ht="21" hidden="1" x14ac:dyDescent="0.35">
      <c r="A7" s="83" t="str">
        <f>IF('Plano de Aplicação'!C31&gt;0,'Plano de Aplicação'!B31,"")</f>
        <v/>
      </c>
      <c r="B7" s="88"/>
      <c r="C7" s="88"/>
      <c r="D7" s="88"/>
    </row>
    <row r="8" spans="1:8" hidden="1" x14ac:dyDescent="0.25">
      <c r="A8" s="83" t="str">
        <f>IF('Plano de Aplicação'!C35&gt;0,'Plano de Aplicação'!B35,"")</f>
        <v/>
      </c>
      <c r="B8" s="12"/>
      <c r="C8" s="12"/>
      <c r="D8" s="12"/>
    </row>
    <row r="9" spans="1:8" hidden="1" x14ac:dyDescent="0.25">
      <c r="A9" t="s">
        <v>88</v>
      </c>
      <c r="B9" s="12"/>
      <c r="C9" s="12"/>
      <c r="D9" s="12"/>
    </row>
    <row r="10" spans="1:8" ht="45" hidden="1" x14ac:dyDescent="0.25">
      <c r="B10" s="12"/>
      <c r="C10" s="12"/>
      <c r="D10" s="12"/>
      <c r="F10" s="207" t="s">
        <v>224</v>
      </c>
    </row>
    <row r="11" spans="1:8" hidden="1" x14ac:dyDescent="0.25">
      <c r="A11" s="306" t="s">
        <v>89</v>
      </c>
      <c r="B11" s="12"/>
      <c r="D11" s="225"/>
    </row>
    <row r="12" spans="1:8" x14ac:dyDescent="0.25">
      <c r="A12" s="306"/>
      <c r="B12" s="12" t="s">
        <v>197</v>
      </c>
      <c r="C12" t="s">
        <v>90</v>
      </c>
      <c r="D12" s="225">
        <f>'Plano de Aplicação'!C40</f>
        <v>0</v>
      </c>
    </row>
    <row r="13" spans="1:8" ht="22.5" customHeight="1" x14ac:dyDescent="0.25">
      <c r="A13" s="90" t="s">
        <v>91</v>
      </c>
      <c r="B13" s="77"/>
      <c r="C13" s="279">
        <v>12</v>
      </c>
      <c r="D13" s="89">
        <f>C13/2</f>
        <v>6</v>
      </c>
    </row>
    <row r="14" spans="1:8" ht="21" customHeight="1" x14ac:dyDescent="0.25">
      <c r="A14" s="226">
        <f>IF(A16=$B$11,$D$11,$D$12)</f>
        <v>0</v>
      </c>
      <c r="B14" s="12"/>
      <c r="C14" s="12"/>
      <c r="D14" s="12"/>
    </row>
    <row r="15" spans="1:8" ht="29.25" customHeight="1" x14ac:dyDescent="0.25">
      <c r="A15" s="227" t="s">
        <v>58</v>
      </c>
      <c r="B15" s="228" t="s">
        <v>59</v>
      </c>
      <c r="C15" s="227" t="s">
        <v>92</v>
      </c>
      <c r="D15" s="229" t="s">
        <v>60</v>
      </c>
    </row>
    <row r="16" spans="1:8" ht="78.75" customHeight="1" x14ac:dyDescent="0.25">
      <c r="A16" s="272" t="s">
        <v>57</v>
      </c>
      <c r="B16" s="230">
        <f>$D$12</f>
        <v>0</v>
      </c>
      <c r="C16" s="231" t="str">
        <f>$A$9</f>
        <v>Executar o plano de aplicação realizando despesas de:</v>
      </c>
      <c r="D16" s="232" t="str">
        <f>CONCATENATE($A$2,";",$A$3,";",$A$4,";",$A$5,";",$A$6,";",$A$7,";",$A$8)</f>
        <v>;;;;;;</v>
      </c>
    </row>
    <row r="17" spans="1:4" x14ac:dyDescent="0.25">
      <c r="C17" s="75"/>
      <c r="D17" s="174"/>
    </row>
    <row r="18" spans="1:4" x14ac:dyDescent="0.25">
      <c r="A18" s="75" t="str">
        <f>'Plano de Aplicação'!A42</f>
        <v>Curitiba,</v>
      </c>
      <c r="B18" s="76">
        <f ca="1">'Plano de Aplicação'!B42</f>
        <v>46153</v>
      </c>
      <c r="C18" s="75"/>
      <c r="D18" s="174"/>
    </row>
    <row r="19" spans="1:4" x14ac:dyDescent="0.25">
      <c r="A19" s="75"/>
      <c r="B19" s="76"/>
      <c r="C19" s="75"/>
      <c r="D19" s="174"/>
    </row>
    <row r="20" spans="1:4" x14ac:dyDescent="0.25">
      <c r="A20" s="77"/>
      <c r="B20" s="77"/>
      <c r="C20" s="77"/>
      <c r="D20" s="174"/>
    </row>
    <row r="21" spans="1:4" x14ac:dyDescent="0.25">
      <c r="A21" s="188"/>
      <c r="B21" s="188"/>
      <c r="C21" s="188"/>
      <c r="D21" s="188"/>
    </row>
    <row r="22" spans="1:4" x14ac:dyDescent="0.25">
      <c r="A22" s="282" t="str">
        <f>'Plano de Aplicação'!$A$46:$C$46</f>
        <v>Informe aqui o nome do representante legal</v>
      </c>
      <c r="B22" s="282"/>
      <c r="C22" s="282"/>
      <c r="D22" s="282"/>
    </row>
    <row r="23" spans="1:4" x14ac:dyDescent="0.25">
      <c r="A23" s="289" t="s">
        <v>80</v>
      </c>
      <c r="B23" s="289"/>
      <c r="C23" s="289"/>
      <c r="D23" s="289"/>
    </row>
  </sheetData>
  <mergeCells count="4">
    <mergeCell ref="A23:D23"/>
    <mergeCell ref="A1:D1"/>
    <mergeCell ref="A22:D22"/>
    <mergeCell ref="A11:A12"/>
  </mergeCells>
  <dataValidations disablePrompts="1" count="5">
    <dataValidation allowBlank="1" showInputMessage="1" showErrorMessage="1" prompt="Será preenchido de acordo com as despesas informadas no Plano de Aplicação" sqref="A2:A8 D16" xr:uid="{00000000-0002-0000-0800-000000000000}"/>
    <dataValidation allowBlank="1" showInputMessage="1" showErrorMessage="1" prompt="Representante legal alimentado automaticamente conforme informado no Plano de Aplicação" sqref="A22:D22" xr:uid="{00000000-0002-0000-0800-000001000000}"/>
    <dataValidation allowBlank="1" showInputMessage="1" showErrorMessage="1" prompt="Informar o número de meses que a parceria terá" sqref="C13" xr:uid="{00000000-0002-0000-0800-000002000000}"/>
    <dataValidation allowBlank="1" showInputMessage="1" showErrorMessage="1" prompt="Será preenchido de acordo com o valor Total do Plano de Aplicação" sqref="B16" xr:uid="{00000000-0002-0000-0800-000003000000}"/>
    <dataValidation type="list" allowBlank="1" showInputMessage="1" showErrorMessage="1" sqref="A16" xr:uid="{00000000-0002-0000-0800-000004000000}">
      <formula1>$G$1:$H$1</formula1>
    </dataValidation>
  </dataValidations>
  <pageMargins left="0.9055118110236221" right="0.51181102362204722" top="1.2598425196850394" bottom="0.78740157480314965" header="0.31496062992125984" footer="0.31496062992125984"/>
  <pageSetup paperSize="9" scale="9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F f b V g n O M 7 i l A A A A 9 g A A A B I A H A B D b 2 5 m a W c v U G F j a 2 F n Z S 5 4 b W w g o h g A K K A U A A A A A A A A A A A A A A A A A A A A A A A A A A A A h Y / N C o J A H M R f R f b u f l k Q 8 n e F u i Z E Q X R d t k 2 X d B V d W 9 + t Q 4 / U K 2 S U 1 a 3 j z P w G Z u 7 X G 6 R D V Q Y X 3 X a m t g l i m K J A W 1 U f j c 0 T 1 L t T u E C p g I 1 U Z 5 n r Y I R t F w + d S V D h X B M T 4 r 3 H P s J 1 m x N O K S O H b L 1 T h a 5 k a G z n p F U a f V r H / y 0 k Y P 8 a I z h m b I 7 5 L M I U y G R C Z u w X 4 O P e Z / p j w q o v X d 9 q 0 b h w u Q U y S S D v D + I B U E s D B B Q A A g A I A D h X 2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V 9 t W K I p H u A 4 A A A A R A A A A E w A c A E Z v c m 1 1 b G F z L 1 N l Y 3 R p b 2 4 x L m 0 g o h g A K K A U A A A A A A A A A A A A A A A A A A A A A A A A A A A A K 0 5 N L s n M z 1 M I h t C G 1 g B Q S w E C L Q A U A A I A C A A 4 V 9 t W C c 4 z u K U A A A D 2 A A A A E g A A A A A A A A A A A A A A A A A A A A A A Q 2 9 u Z m l n L 1 B h Y 2 t h Z 2 U u e G 1 s U E s B A i 0 A F A A C A A g A O F f b V g / K 6 a u k A A A A 6 Q A A A B M A A A A A A A A A A A A A A A A A 8 Q A A A F t D b 2 5 0 Z W 5 0 X 1 R 5 c G V z X S 5 4 b W x Q S w E C L Q A U A A I A C A A 4 V 9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9 D 2 I R z k O E K i o H U z u L n R B g A A A A A C A A A A A A A D Z g A A w A A A A B A A A A C T n x q R D E c G B Y r m D R H d L u d a A A A A A A S A A A C g A A A A E A A A A M R E v S 2 + P a 8 N F B 3 D W 8 n 5 l a F Q A A A A J I c h 4 / H o b h I I g e 3 I 4 3 u J I 4 n W D g O x j 8 0 V P I 4 m H s c K y f B z L p 7 B f 7 T w m 5 h 6 U 6 6 T g 6 0 4 m u R k c x W W v s P Y U I f x G V n i i l P z y w 9 R 6 t 0 N / C I b + / 1 4 S Z 0 U A A A A s L U F 3 W h c 7 6 C l Z q p j A n V x b S k i E R U = < / D a t a M a s h u p > 
</file>

<file path=customXml/itemProps1.xml><?xml version="1.0" encoding="utf-8"?>
<ds:datastoreItem xmlns:ds="http://schemas.openxmlformats.org/officeDocument/2006/customXml" ds:itemID="{3FD51BAF-6A3B-4A7B-B545-536626AADD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ORIENTAÇÕES GERAIS</vt:lpstr>
      <vt:lpstr>Plano de Aplicação</vt:lpstr>
      <vt:lpstr>Itens de Consumo e Serviços</vt:lpstr>
      <vt:lpstr>Planilha de Pessoal</vt:lpstr>
      <vt:lpstr>Planilha Equip.Material Perm.</vt:lpstr>
      <vt:lpstr>Planilha Obras.Instalações</vt:lpstr>
      <vt:lpstr>Planilha de Custos Indiretos</vt:lpstr>
      <vt:lpstr>Etapas e Fases</vt:lpstr>
      <vt:lpstr>Cronograma Desembolso</vt:lpstr>
      <vt:lpstr>'Cronograma Desembolso'!Area_de_impressao</vt:lpstr>
      <vt:lpstr>'Etapas e Fases'!Area_de_impressao</vt:lpstr>
      <vt:lpstr>'Planilha de Custos Indiretos'!Area_de_impressao</vt:lpstr>
      <vt:lpstr>'Planilha de Pessoal'!Area_de_impressao</vt:lpstr>
      <vt:lpstr>'Planilha Equip.Material Perm.'!Area_de_impressao</vt:lpstr>
      <vt:lpstr>'Planilha Obras.Instalações'!Area_de_impressao</vt:lpstr>
      <vt:lpstr>'Plano de Aplicação'!Area_de_impressao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CADU</dc:creator>
  <cp:lastModifiedBy>Fernanda Vitoria Cardoso Almeida</cp:lastModifiedBy>
  <cp:lastPrinted>2025-05-22T20:08:50Z</cp:lastPrinted>
  <dcterms:created xsi:type="dcterms:W3CDTF">2023-03-18T21:36:50Z</dcterms:created>
  <dcterms:modified xsi:type="dcterms:W3CDTF">2026-05-11T19:33:11Z</dcterms:modified>
</cp:coreProperties>
</file>